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2" i="1" l="1"/>
  <c r="D15" i="1"/>
  <c r="C15" i="1"/>
  <c r="J8" i="1" l="1"/>
  <c r="D9" i="1"/>
  <c r="C9" i="1"/>
  <c r="I13" i="1"/>
  <c r="E9" i="1" l="1"/>
  <c r="J9" i="1" l="1"/>
  <c r="I8" i="1" l="1"/>
  <c r="I9" i="1" s="1"/>
  <c r="C18" i="1" l="1"/>
  <c r="D18" i="1"/>
  <c r="I12" i="1"/>
  <c r="I15" i="1" s="1"/>
  <c r="H15" i="1" l="1"/>
  <c r="G15" i="1"/>
  <c r="F15" i="1"/>
  <c r="E15" i="1"/>
  <c r="J15" i="1" s="1"/>
  <c r="H9" i="1"/>
  <c r="G9" i="1"/>
  <c r="F9" i="1"/>
  <c r="B4" i="1"/>
  <c r="L2" i="1"/>
  <c r="J18" i="1" l="1"/>
  <c r="H18" i="1"/>
  <c r="F18" i="1"/>
  <c r="I18" i="1"/>
  <c r="E18" i="1"/>
  <c r="G18" i="1"/>
</calcChain>
</file>

<file path=xl/sharedStrings.xml><?xml version="1.0" encoding="utf-8"?>
<sst xmlns="http://schemas.openxmlformats.org/spreadsheetml/2006/main" count="28" uniqueCount="21">
  <si>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</si>
  <si>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</si>
  <si>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</si>
  <si>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</si>
  <si>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</si>
  <si>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</si>
  <si>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</si>
  <si>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</si>
  <si>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</si>
  <si>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</si>
  <si>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</si>
  <si>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</si>
  <si>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</si>
  <si>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</si>
  <si>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</si>
  <si>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</si>
  <si>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Остаток на конец 2024г.</t>
  </si>
  <si>
    <t>Обслуживание вент. и дымоходов</t>
  </si>
  <si>
    <t>по статье "Ремонт жилья" за период с 01.01.2025 по 31.12.2025г.</t>
  </si>
  <si>
    <t>и статье "Содержание жилья" за период с 01.01.2025 по 31.12.2025г.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</si>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</sst>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14" fontId="2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51;&#1077;&#1088;&#1084;&#1086;&#1085;&#1090;&#1086;&#1074;&#1089;&#1082;&#1080;&#1081;%2026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денежных средств"/>
      <sheetName val="XLR_NoRangeSheet"/>
    </sheetNames>
    <sheetDataSet>
      <sheetData sheetId="0"/>
      <sheetData sheetId="1">
        <row r="6">
          <cell r="B6" t="str">
            <v>на доме №26 по ул.ЛЕРМОНТОВСКИЙ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V23"/>
  <sheetViews>
    <sheetView tabSelected="1" workbookViewId="0">
      <selection activeCell="N12" sqref="N12"/>
    </sheetView>
  </sheetViews>
  <sheetFormatPr defaultColWidth="9.140625" defaultRowHeight="11.25" x14ac:dyDescent="0.2"/>
  <cols>
    <col min="1" max="1" width="4.85546875" style="2" customWidth="1"/>
    <col min="2" max="2" width="34.5703125" style="2" customWidth="1"/>
    <col min="3" max="3" width="20.85546875" style="2" customWidth="1"/>
    <col min="4" max="4" width="18.28515625" style="2" customWidth="1"/>
    <col min="5" max="5" width="18.8554687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28515625" style="2" customWidth="1"/>
    <col min="10" max="10" width="18.140625" style="2" customWidth="1"/>
    <col min="11" max="11" width="12.7109375" style="2" customWidth="1"/>
    <col min="12" max="12" width="13.140625" style="2" hidden="1" customWidth="1"/>
    <col min="13" max="13" width="5.7109375" style="2" customWidth="1"/>
    <col min="14" max="15" width="8.28515625" style="2" customWidth="1"/>
    <col min="16" max="16" width="9.140625" style="2" customWidth="1"/>
    <col min="17" max="17" width="11.42578125" style="2" customWidth="1"/>
    <col min="18" max="18" width="10.5703125" style="2" customWidth="1"/>
    <col min="19" max="19" width="11.140625" style="2" customWidth="1"/>
    <col min="20" max="20" width="11.42578125" style="2" customWidth="1"/>
    <col min="21" max="21" width="11" style="2" customWidth="1"/>
    <col min="22" max="22" width="11.42578125" style="2" customWidth="1"/>
    <col min="23" max="23" width="20.85546875" style="2" customWidth="1"/>
    <col min="24" max="24" width="10.28515625" style="2" hidden="1" customWidth="1"/>
    <col min="25" max="25" width="10.7109375" style="2" hidden="1" customWidth="1"/>
    <col min="26" max="26" width="10.28515625" style="2" hidden="1" customWidth="1"/>
    <col min="27" max="27" width="9.42578125" style="2" hidden="1" customWidth="1"/>
    <col min="28" max="28" width="8.5703125" style="2" hidden="1" customWidth="1"/>
    <col min="29" max="29" width="9.42578125" style="2" hidden="1" customWidth="1"/>
    <col min="30" max="30" width="11.140625" style="2" customWidth="1"/>
    <col min="31" max="31" width="11.42578125" style="2" customWidth="1"/>
    <col min="32" max="32" width="11" style="2" customWidth="1"/>
    <col min="33" max="33" width="11.42578125" style="2" customWidth="1"/>
    <col min="34" max="34" width="11.140625" style="2" customWidth="1"/>
    <col min="35" max="35" width="11.42578125" style="2" customWidth="1"/>
    <col min="36" max="36" width="11" style="2" customWidth="1"/>
    <col min="37" max="37" width="11.42578125" style="2" customWidth="1"/>
    <col min="38" max="38" width="7" style="2" customWidth="1"/>
    <col min="39" max="40" width="14.7109375" style="2" customWidth="1"/>
    <col min="41" max="41" width="5.42578125" style="2" customWidth="1"/>
    <col min="42" max="42" width="5.85546875" style="2" customWidth="1"/>
    <col min="43" max="43" width="5.85546875" style="2" hidden="1" customWidth="1"/>
    <col min="44" max="45" width="7" style="2" customWidth="1"/>
    <col min="46" max="46" width="10.85546875" style="2" customWidth="1"/>
    <col min="47" max="47" width="9.28515625" style="2" customWidth="1"/>
    <col min="48" max="48" width="9.28515625" style="2" hidden="1" customWidth="1"/>
    <col min="49" max="16384" width="9.140625" style="2"/>
  </cols>
  <sheetData>
    <row r="1" spans="2:46" ht="18.75" x14ac:dyDescent="0.3">
      <c r="B1" s="1" t="s">
        <v>0</v>
      </c>
    </row>
    <row r="2" spans="2:46" ht="18.75" x14ac:dyDescent="0.3">
      <c r="B2" s="28" t="s">
        <v>18</v>
      </c>
      <c r="C2" s="28"/>
      <c r="D2" s="28"/>
      <c r="E2" s="28"/>
      <c r="L2" s="3">
        <f>XLRPARAMS_exportPath</f>
        <v>0</v>
      </c>
    </row>
    <row r="3" spans="2:46" ht="18.75" x14ac:dyDescent="0.3">
      <c r="B3" s="28" t="s">
        <v>19</v>
      </c>
      <c r="C3" s="28"/>
      <c r="D3" s="28"/>
      <c r="E3" s="28"/>
    </row>
    <row r="4" spans="2:46" ht="18.75" x14ac:dyDescent="0.3">
      <c r="B4" s="1" t="str">
        <f>XLRPARAMS_Title</f>
        <v>на доме №26 по ул.ЛЕРМОНТОВСКИЙ</v>
      </c>
    </row>
    <row r="5" spans="2:46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7"/>
      <c r="M5" s="7"/>
      <c r="N5" s="7"/>
      <c r="O5" s="7"/>
      <c r="P5" s="7"/>
      <c r="Q5" s="7"/>
      <c r="R5" s="7"/>
      <c r="S5" s="8"/>
      <c r="T5" s="8"/>
      <c r="U5" s="8"/>
      <c r="V5" s="8"/>
      <c r="W5" s="8"/>
      <c r="X5" s="9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6"/>
      <c r="AM5" s="6"/>
      <c r="AN5" s="6"/>
      <c r="AO5" s="6"/>
      <c r="AP5" s="6"/>
      <c r="AQ5" s="6"/>
      <c r="AR5" s="6"/>
      <c r="AS5" s="6"/>
      <c r="AT5" s="6"/>
    </row>
    <row r="6" spans="2:46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20</v>
      </c>
      <c r="K6" s="6"/>
      <c r="L6" s="7"/>
      <c r="M6" s="7"/>
      <c r="N6" s="7"/>
      <c r="O6" s="7"/>
      <c r="P6" s="7"/>
      <c r="Q6" s="7"/>
      <c r="R6" s="7"/>
      <c r="S6" s="8"/>
      <c r="T6" s="8"/>
      <c r="U6" s="8"/>
      <c r="V6" s="8"/>
      <c r="W6" s="8"/>
      <c r="X6" s="9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6"/>
      <c r="AM6" s="6"/>
      <c r="AN6" s="6"/>
      <c r="AO6" s="6"/>
      <c r="AP6" s="6"/>
      <c r="AQ6" s="6"/>
      <c r="AR6" s="6"/>
      <c r="AS6" s="6"/>
      <c r="AT6" s="6"/>
    </row>
    <row r="7" spans="2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2:46" ht="24.95" customHeight="1" x14ac:dyDescent="0.2">
      <c r="B8" s="15" t="s">
        <v>10</v>
      </c>
      <c r="C8" s="16">
        <v>124161.96</v>
      </c>
      <c r="D8" s="16">
        <v>125746.14</v>
      </c>
      <c r="E8" s="27">
        <v>69988</v>
      </c>
      <c r="F8" s="16" t="b">
        <v>0</v>
      </c>
      <c r="G8" s="16">
        <v>73869.31</v>
      </c>
      <c r="H8" s="16">
        <v>0</v>
      </c>
      <c r="I8" s="16">
        <f>C8-D8</f>
        <v>-1584.179999999993</v>
      </c>
      <c r="J8" s="27">
        <f>D8-E8</f>
        <v>55758.14</v>
      </c>
      <c r="K8" s="14"/>
    </row>
    <row r="9" spans="2:46" s="20" customFormat="1" ht="24.95" customHeight="1" x14ac:dyDescent="0.3">
      <c r="B9" s="18" t="s">
        <v>11</v>
      </c>
      <c r="C9" s="19">
        <f>C8</f>
        <v>124161.96</v>
      </c>
      <c r="D9" s="19">
        <f>D8</f>
        <v>125746.14</v>
      </c>
      <c r="E9" s="19">
        <f>E8</f>
        <v>69988</v>
      </c>
      <c r="F9" s="19">
        <f>SUM(F8:F8)</f>
        <v>0</v>
      </c>
      <c r="G9" s="19">
        <f>SUM(G8:G8)</f>
        <v>73869.31</v>
      </c>
      <c r="H9" s="19">
        <f>SUM(H8:H8)</f>
        <v>0</v>
      </c>
      <c r="I9" s="19">
        <f>I8</f>
        <v>-1584.179999999993</v>
      </c>
      <c r="J9" s="19">
        <f>D9-E9</f>
        <v>55758.14</v>
      </c>
    </row>
    <row r="10" spans="2:46" ht="12.75" x14ac:dyDescent="0.2">
      <c r="B10" s="21"/>
      <c r="C10" s="21"/>
      <c r="D10" s="21"/>
      <c r="E10" s="21"/>
      <c r="F10" s="21"/>
      <c r="G10" s="21"/>
      <c r="H10" s="21"/>
      <c r="I10" s="21"/>
      <c r="J10" s="21"/>
    </row>
    <row r="11" spans="2:46" ht="38.25" x14ac:dyDescent="0.2">
      <c r="B11" s="13"/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12</v>
      </c>
      <c r="H11" s="13" t="s">
        <v>7</v>
      </c>
      <c r="I11" s="13" t="s">
        <v>8</v>
      </c>
      <c r="J11" s="13" t="s">
        <v>9</v>
      </c>
      <c r="K11" s="14"/>
    </row>
    <row r="12" spans="2:46" ht="35.1" customHeight="1" x14ac:dyDescent="0.2">
      <c r="B12" s="15" t="s">
        <v>13</v>
      </c>
      <c r="C12" s="16">
        <v>124161.96</v>
      </c>
      <c r="D12" s="16">
        <v>124665.52</v>
      </c>
      <c r="E12" s="29">
        <v>325711.64</v>
      </c>
      <c r="F12" s="16"/>
      <c r="G12" s="16"/>
      <c r="H12" s="16"/>
      <c r="I12" s="16">
        <f>C12-D12</f>
        <v>-503.55999999999767</v>
      </c>
      <c r="J12" s="29">
        <f>D12+D13+D14-E12</f>
        <v>22736.789999999979</v>
      </c>
      <c r="K12" s="17"/>
    </row>
    <row r="13" spans="2:46" ht="24.95" customHeight="1" x14ac:dyDescent="0.2">
      <c r="B13" s="15" t="s">
        <v>16</v>
      </c>
      <c r="C13" s="16">
        <v>189487.33</v>
      </c>
      <c r="D13" s="16">
        <v>189487.33</v>
      </c>
      <c r="E13" s="30"/>
      <c r="F13" s="16" t="b">
        <v>0</v>
      </c>
      <c r="G13" s="16"/>
      <c r="H13" s="16"/>
      <c r="I13" s="16">
        <f>C13-D13</f>
        <v>0</v>
      </c>
      <c r="J13" s="30"/>
      <c r="K13" s="17"/>
    </row>
    <row r="14" spans="2:46" ht="24.95" customHeight="1" x14ac:dyDescent="0.2">
      <c r="B14" s="15" t="s">
        <v>17</v>
      </c>
      <c r="C14" s="16">
        <v>33862.44</v>
      </c>
      <c r="D14" s="16">
        <v>34295.58</v>
      </c>
      <c r="E14" s="31"/>
      <c r="F14" s="16"/>
      <c r="G14" s="16"/>
      <c r="H14" s="16"/>
      <c r="I14" s="16"/>
      <c r="J14" s="31"/>
      <c r="K14" s="17"/>
    </row>
    <row r="15" spans="2:46" s="20" customFormat="1" ht="24.95" customHeight="1" x14ac:dyDescent="0.3">
      <c r="B15" s="18" t="s">
        <v>14</v>
      </c>
      <c r="C15" s="19">
        <f>C12+C13+C14</f>
        <v>347511.73</v>
      </c>
      <c r="D15" s="19">
        <f>D12+D13+D14</f>
        <v>348448.43</v>
      </c>
      <c r="E15" s="19">
        <f>SUM(E12:E12)</f>
        <v>325711.64</v>
      </c>
      <c r="F15" s="19">
        <f>SUM(F12:F12)</f>
        <v>0</v>
      </c>
      <c r="G15" s="19">
        <f>SUM(G12:G12)</f>
        <v>0</v>
      </c>
      <c r="H15" s="19">
        <f>SUM(H12:H12)</f>
        <v>0</v>
      </c>
      <c r="I15" s="19">
        <f>I12+I13+I14</f>
        <v>-503.55999999999767</v>
      </c>
      <c r="J15" s="19">
        <f>D15-E15</f>
        <v>22736.789999999979</v>
      </c>
    </row>
    <row r="16" spans="2:46" ht="24.95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</row>
    <row r="17" spans="2:10" ht="9" customHeight="1" x14ac:dyDescent="0.2">
      <c r="B17" s="22"/>
      <c r="C17" s="22"/>
      <c r="D17" s="22"/>
      <c r="E17" s="22"/>
      <c r="F17" s="22"/>
      <c r="G17" s="22"/>
      <c r="H17" s="22"/>
      <c r="I17" s="22"/>
      <c r="J17" s="22"/>
    </row>
    <row r="18" spans="2:10" s="20" customFormat="1" ht="24.95" customHeight="1" x14ac:dyDescent="0.3">
      <c r="B18" s="18" t="s">
        <v>15</v>
      </c>
      <c r="C18" s="19">
        <f>C9+C15</f>
        <v>471673.69</v>
      </c>
      <c r="D18" s="19">
        <f>D9+D15</f>
        <v>474194.57</v>
      </c>
      <c r="E18" s="19">
        <f>E9+E15</f>
        <v>395699.64</v>
      </c>
      <c r="F18" s="19">
        <f>F15+F9</f>
        <v>0</v>
      </c>
      <c r="G18" s="19">
        <f>G15+G9</f>
        <v>73869.31</v>
      </c>
      <c r="H18" s="19">
        <f>H15+H9</f>
        <v>0</v>
      </c>
      <c r="I18" s="19">
        <f>I9+I15</f>
        <v>-2087.7399999999907</v>
      </c>
      <c r="J18" s="19">
        <f>J9+J15</f>
        <v>78494.929999999978</v>
      </c>
    </row>
    <row r="20" spans="2:10" ht="12.75" x14ac:dyDescent="0.2">
      <c r="B20" s="23"/>
    </row>
    <row r="21" spans="2:10" ht="15.75" x14ac:dyDescent="0.25">
      <c r="B21" s="25"/>
      <c r="C21" s="24"/>
      <c r="D21" s="24"/>
    </row>
    <row r="23" spans="2:10" x14ac:dyDescent="0.2">
      <c r="B23" s="26"/>
    </row>
  </sheetData>
  <mergeCells count="4">
    <mergeCell ref="B2:E2"/>
    <mergeCell ref="B3:E3"/>
    <mergeCell ref="E12:E14"/>
    <mergeCell ref="J12:J14"/>
  </mergeCells>
  <conditionalFormatting sqref="B12 B15 B8:B9">
    <cfRule type="expression" dxfId="1" priority="2" stopIfTrue="1">
      <formula>$F8=TRUE</formula>
    </cfRule>
  </conditionalFormatting>
  <conditionalFormatting sqref="B13:B14">
    <cfRule type="expression" dxfId="0" priority="1" stopIfTrue="1">
      <formula>$F13=TRUE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2026-02-06T06:34:02Z</dcterms:modified>
</cp:coreProperties>
</file>