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8" i="1" l="1"/>
  <c r="D10" i="1"/>
  <c r="C10" i="1"/>
  <c r="D16" i="1" l="1"/>
  <c r="C16" i="1"/>
  <c r="J13" i="1"/>
  <c r="I14" i="1" l="1"/>
  <c r="D19" i="1" l="1"/>
  <c r="E16" i="1"/>
  <c r="I13" i="1"/>
  <c r="I16" i="1" s="1"/>
  <c r="I8" i="1"/>
  <c r="I10" i="1" s="1"/>
  <c r="C19" i="1" l="1"/>
  <c r="H16" i="1"/>
  <c r="G16" i="1"/>
  <c r="F16" i="1"/>
  <c r="J16" i="1"/>
  <c r="H10" i="1"/>
  <c r="H19" i="1" s="1"/>
  <c r="G10" i="1"/>
  <c r="F10" i="1"/>
  <c r="E10" i="1"/>
  <c r="J10" i="1" s="1"/>
  <c r="B4" i="1"/>
  <c r="M2" i="1"/>
  <c r="G19" i="1" l="1"/>
  <c r="J19" i="1"/>
  <c r="F19" i="1"/>
  <c r="I19" i="1"/>
  <c r="E19" i="1"/>
</calcChain>
</file>

<file path=xl/sharedStrings.xml><?xml version="1.0" encoding="utf-8"?>
<sst xmlns="http://schemas.openxmlformats.org/spreadsheetml/2006/main" count="31" uniqueCount="23">
  <si>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</si>
  <si>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</si>
  <si>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</si>
  <si>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</si>
  <si>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</si>
  <si>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</si>
  <si>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</si>
  <si>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</si>
  <si>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</si>
  <si>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</si>
  <si>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</si>
  <si>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</si>
  <si>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</si>
  <si>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</si>
  <si>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</si>
  <si>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РУСМЕДИА</t>
  </si>
  <si>
    <t>Содержание жилья: итого</t>
  </si>
  <si>
    <t>ИТОГО</t>
  </si>
  <si>
    <t>Проверка вент.каналов</t>
  </si>
  <si>
    <t>Остаток на конец 2024г.</t>
  </si>
  <si>
    <t>по статье "Ремонт жилья" за период с 01.01.2025 по 31.12.2025г.</t>
  </si>
  <si>
    <t>и статье "Содержание жилья" за период с 01.01.2025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</si>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</sst>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50;&#1086;&#1084;&#1089;&#1086;&#1084;&#1086;&#1083;&#1100;&#1089;&#1082;&#1080;&#1081;%2031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№31 по ул.КОМСОМОЛЬСКИЙ Б-Р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3"/>
  <sheetViews>
    <sheetView tabSelected="1" workbookViewId="0">
      <selection activeCell="O12" sqref="O12"/>
    </sheetView>
  </sheetViews>
  <sheetFormatPr defaultColWidth="9.140625" defaultRowHeight="11.25" x14ac:dyDescent="0.2"/>
  <cols>
    <col min="1" max="1" width="7.7109375" style="2" customWidth="1"/>
    <col min="2" max="2" width="33.85546875" style="2" customWidth="1"/>
    <col min="3" max="4" width="18" style="2" customWidth="1"/>
    <col min="5" max="5" width="16.71093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6" style="2" customWidth="1"/>
    <col min="10" max="10" width="18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30" t="s">
        <v>20</v>
      </c>
      <c r="C2" s="30"/>
      <c r="D2" s="30"/>
      <c r="E2" s="30"/>
      <c r="F2" s="27"/>
      <c r="G2" s="27"/>
      <c r="H2" s="27"/>
      <c r="I2" s="27"/>
      <c r="M2" s="3">
        <f>XLRPARAMS_exportPath</f>
        <v>0</v>
      </c>
    </row>
    <row r="3" spans="2:47" ht="18.75" x14ac:dyDescent="0.3">
      <c r="B3" s="30" t="s">
        <v>21</v>
      </c>
      <c r="C3" s="30"/>
      <c r="D3" s="30"/>
      <c r="E3" s="30"/>
    </row>
    <row r="4" spans="2:47" ht="18.75" x14ac:dyDescent="0.3">
      <c r="B4" s="1" t="str">
        <f>XLRPARAMS_Title</f>
        <v>на доме №31 по ул.КОМСОМОЛЬСКИЙ Б-Р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22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157181.4</v>
      </c>
      <c r="D8" s="16">
        <v>147821.82999999999</v>
      </c>
      <c r="E8" s="28">
        <v>253423</v>
      </c>
      <c r="F8" s="16" t="b">
        <v>0</v>
      </c>
      <c r="G8" s="16">
        <v>23027.55</v>
      </c>
      <c r="H8" s="16">
        <v>0</v>
      </c>
      <c r="I8" s="16">
        <f>C8-D8</f>
        <v>9359.570000000007</v>
      </c>
      <c r="J8" s="28">
        <f>D8+D9-E8</f>
        <v>-145577.79</v>
      </c>
      <c r="K8" s="17">
        <v>-90761.85</v>
      </c>
      <c r="L8" s="14"/>
    </row>
    <row r="9" spans="2:47" ht="24.95" customHeight="1" x14ac:dyDescent="0.2">
      <c r="B9" s="15" t="s">
        <v>19</v>
      </c>
      <c r="C9" s="16">
        <v>-39976.620000000003</v>
      </c>
      <c r="D9" s="16">
        <v>-39976.620000000003</v>
      </c>
      <c r="E9" s="31"/>
      <c r="F9" s="16"/>
      <c r="G9" s="16"/>
      <c r="H9" s="16"/>
      <c r="I9" s="16"/>
      <c r="J9" s="31"/>
      <c r="K9" s="17"/>
      <c r="L9" s="14"/>
    </row>
    <row r="10" spans="2:47" s="22" customFormat="1" ht="24.95" customHeight="1" x14ac:dyDescent="0.3">
      <c r="B10" s="19" t="s">
        <v>12</v>
      </c>
      <c r="C10" s="20">
        <f>C8+C9</f>
        <v>117204.78</v>
      </c>
      <c r="D10" s="20">
        <f>D8+D9</f>
        <v>107845.20999999999</v>
      </c>
      <c r="E10" s="20">
        <f>SUM(E8:E8)</f>
        <v>253423</v>
      </c>
      <c r="F10" s="20">
        <f>SUM(F8:F8)</f>
        <v>0</v>
      </c>
      <c r="G10" s="20">
        <f>SUM(G8:G8)</f>
        <v>23027.55</v>
      </c>
      <c r="H10" s="20">
        <f>SUM(H8:H8)</f>
        <v>0</v>
      </c>
      <c r="I10" s="20">
        <f>I8+I9</f>
        <v>9359.570000000007</v>
      </c>
      <c r="J10" s="20">
        <f>D10-E10</f>
        <v>-145577.79</v>
      </c>
      <c r="K10" s="21">
        <v>-90761.85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157181.4</v>
      </c>
      <c r="D13" s="16">
        <v>147821.82999999999</v>
      </c>
      <c r="E13" s="28">
        <v>283034.52</v>
      </c>
      <c r="F13" s="16"/>
      <c r="G13" s="16"/>
      <c r="H13" s="16"/>
      <c r="I13" s="16">
        <f>C13-D13</f>
        <v>9359.570000000007</v>
      </c>
      <c r="J13" s="28">
        <f>D13+D14+D15-E13</f>
        <v>-108692.92000000004</v>
      </c>
      <c r="K13" s="17">
        <v>0</v>
      </c>
      <c r="L13" s="18"/>
    </row>
    <row r="14" spans="2:47" ht="24.95" customHeight="1" x14ac:dyDescent="0.2">
      <c r="B14" s="15" t="s">
        <v>18</v>
      </c>
      <c r="C14" s="16">
        <v>27624</v>
      </c>
      <c r="D14" s="16">
        <v>26039.77</v>
      </c>
      <c r="E14" s="29"/>
      <c r="F14" s="16"/>
      <c r="G14" s="16"/>
      <c r="H14" s="16"/>
      <c r="I14" s="16">
        <f>C14-D14</f>
        <v>1584.2299999999996</v>
      </c>
      <c r="J14" s="29"/>
      <c r="K14" s="17"/>
      <c r="L14" s="18"/>
    </row>
    <row r="15" spans="2:47" ht="24.95" customHeight="1" x14ac:dyDescent="0.2">
      <c r="B15" s="15" t="s">
        <v>15</v>
      </c>
      <c r="C15" s="16">
        <v>480</v>
      </c>
      <c r="D15" s="16">
        <v>480</v>
      </c>
      <c r="E15" s="29"/>
      <c r="F15" s="16"/>
      <c r="G15" s="16"/>
      <c r="H15" s="16"/>
      <c r="I15" s="16">
        <v>0</v>
      </c>
      <c r="J15" s="29"/>
      <c r="K15" s="17"/>
      <c r="L15" s="18"/>
    </row>
    <row r="16" spans="2:47" s="22" customFormat="1" ht="37.5" x14ac:dyDescent="0.3">
      <c r="B16" s="19" t="s">
        <v>16</v>
      </c>
      <c r="C16" s="20">
        <f>C13+C14+C15</f>
        <v>185285.4</v>
      </c>
      <c r="D16" s="20">
        <f>D13+D14+D15</f>
        <v>174341.59999999998</v>
      </c>
      <c r="E16" s="20">
        <f>E13</f>
        <v>283034.52</v>
      </c>
      <c r="F16" s="20">
        <f>SUM(F13:F15)</f>
        <v>0</v>
      </c>
      <c r="G16" s="20">
        <f>SUM(G13:G15)</f>
        <v>0</v>
      </c>
      <c r="H16" s="20">
        <f>SUM(H13:H15)</f>
        <v>0</v>
      </c>
      <c r="I16" s="20">
        <f>I13+I14+I15</f>
        <v>10943.800000000007</v>
      </c>
      <c r="J16" s="20">
        <f>D16-E16</f>
        <v>-108692.92000000004</v>
      </c>
      <c r="K16" s="21">
        <v>-63259.22</v>
      </c>
    </row>
    <row r="17" spans="2:1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hidden="1" x14ac:dyDescent="0.2">
      <c r="B18" s="24"/>
      <c r="C18" s="24"/>
      <c r="D18" s="24"/>
      <c r="E18" s="24"/>
      <c r="F18" s="24"/>
      <c r="G18" s="24"/>
      <c r="H18" s="24"/>
      <c r="I18" s="24"/>
      <c r="J18" s="24"/>
    </row>
    <row r="19" spans="2:11" s="22" customFormat="1" ht="24.95" customHeight="1" x14ac:dyDescent="0.3">
      <c r="B19" s="19" t="s">
        <v>17</v>
      </c>
      <c r="C19" s="20">
        <f t="shared" ref="C19:J19" si="0">C10+C16</f>
        <v>302490.18</v>
      </c>
      <c r="D19" s="20">
        <f t="shared" si="0"/>
        <v>282186.80999999994</v>
      </c>
      <c r="E19" s="20">
        <f t="shared" si="0"/>
        <v>536457.52</v>
      </c>
      <c r="F19" s="20">
        <f t="shared" si="0"/>
        <v>0</v>
      </c>
      <c r="G19" s="20">
        <f t="shared" si="0"/>
        <v>23027.55</v>
      </c>
      <c r="H19" s="20">
        <f t="shared" si="0"/>
        <v>0</v>
      </c>
      <c r="I19" s="20">
        <f t="shared" si="0"/>
        <v>20303.370000000014</v>
      </c>
      <c r="J19" s="20">
        <f t="shared" si="0"/>
        <v>-254270.71000000005</v>
      </c>
      <c r="K19" s="21">
        <v>-154021.07</v>
      </c>
    </row>
    <row r="21" spans="2:11" ht="12.75" x14ac:dyDescent="0.2">
      <c r="B21" s="25"/>
    </row>
    <row r="23" spans="2:11" x14ac:dyDescent="0.2">
      <c r="B23" s="26"/>
    </row>
  </sheetData>
  <mergeCells count="6">
    <mergeCell ref="E13:E15"/>
    <mergeCell ref="B2:E2"/>
    <mergeCell ref="B3:E3"/>
    <mergeCell ref="J13:J15"/>
    <mergeCell ref="E8:E9"/>
    <mergeCell ref="J8:J9"/>
  </mergeCells>
  <conditionalFormatting sqref="B8:B10 B13:B16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2026-02-06T06:28:11Z</dcterms:modified>
</cp:coreProperties>
</file>