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I14" i="1" l="1"/>
  <c r="J8" i="1"/>
  <c r="I13" i="1"/>
  <c r="I8" i="1"/>
  <c r="D10" i="1"/>
  <c r="D18" i="1" s="1"/>
  <c r="C10" i="1"/>
  <c r="C18" i="1" s="1"/>
  <c r="I15" i="1" l="1"/>
  <c r="H15" i="1"/>
  <c r="G15" i="1"/>
  <c r="F15" i="1"/>
  <c r="E15" i="1"/>
  <c r="J15" i="1"/>
  <c r="H10" i="1"/>
  <c r="G10" i="1"/>
  <c r="F10" i="1"/>
  <c r="E10" i="1"/>
  <c r="I9" i="1"/>
  <c r="I10" i="1" s="1"/>
  <c r="B4" i="1"/>
  <c r="M2" i="1"/>
  <c r="E18" i="1" l="1"/>
  <c r="H18" i="1"/>
  <c r="G18" i="1"/>
  <c r="F18" i="1"/>
  <c r="J10" i="1"/>
  <c r="I18" i="1"/>
  <c r="J18" i="1" l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<sst xmlns="http://schemas.openxmlformats.org/spreadsheetml/2006/main" count="30" uniqueCount="22">
  <si>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</si>
  <si>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</si>
  <si>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</si>
  <si>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</si>
  <si>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</si>
  <si>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</si>
  <si>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</si>
  <si>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</si>
  <si>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</si>
  <si>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</si>
  <si>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</si>
  <si>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</si>
  <si>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</si>
  <si>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</si>
  <si>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</si>
  <si>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</si>
  <si>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</si>
  <si>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Проверка вент.каналов и дымоходов</t>
  </si>
  <si>
    <t>по статье "Ремонт жилья" за период с 01.10.2024 по 31.12.2024</t>
  </si>
  <si>
    <t>и статье "Содержание жилья" за период с 01.10.2024 по 31.12.2024</t>
  </si>
  <si>
    <t>01.01.2025г.</t>
  </si>
  <si>
    <t>Переходящий 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</si>
</sst>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95;&#1077;&#1093;&#1086;&#1074;&#1072;%20303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№303 по ул.ЧЕХОВА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3"/>
  <sheetViews>
    <sheetView tabSelected="1" workbookViewId="0">
      <selection activeCell="S12" sqref="S11:S12"/>
    </sheetView>
  </sheetViews>
  <sheetFormatPr defaultColWidth="9.140625" defaultRowHeight="11.25" x14ac:dyDescent="0.2"/>
  <cols>
    <col min="1" max="1" width="7.7109375" style="2" customWidth="1"/>
    <col min="2" max="2" width="33.28515625" style="2" customWidth="1"/>
    <col min="3" max="3" width="19.7109375" style="2" customWidth="1"/>
    <col min="4" max="4" width="18.140625" style="2" customWidth="1"/>
    <col min="5" max="5" width="18.855468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8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9" t="s">
        <v>18</v>
      </c>
      <c r="C2" s="29"/>
      <c r="D2" s="29"/>
      <c r="E2" s="29"/>
      <c r="M2" s="3">
        <f>XLRPARAMS_exportPath</f>
        <v>0</v>
      </c>
    </row>
    <row r="3" spans="2:47" ht="18.75" x14ac:dyDescent="0.3">
      <c r="B3" s="29" t="s">
        <v>19</v>
      </c>
      <c r="C3" s="29"/>
      <c r="D3" s="29"/>
      <c r="E3" s="29"/>
    </row>
    <row r="4" spans="2:47" ht="18.75" x14ac:dyDescent="0.3">
      <c r="B4" s="1" t="str">
        <f>XLRPARAMS_Title</f>
        <v>на доме №303 по ул.ЧЕХОВА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20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28222.26</v>
      </c>
      <c r="D8" s="16">
        <v>25273.41</v>
      </c>
      <c r="E8" s="30">
        <v>30727</v>
      </c>
      <c r="F8" s="16" t="b">
        <v>0</v>
      </c>
      <c r="G8" s="16">
        <v>84018.54</v>
      </c>
      <c r="H8" s="16">
        <v>0</v>
      </c>
      <c r="I8" s="16">
        <f>C8-D8</f>
        <v>2948.8499999999985</v>
      </c>
      <c r="J8" s="30">
        <f>D8+D9-E8</f>
        <v>119599.13</v>
      </c>
      <c r="K8" s="17">
        <v>-98429.2</v>
      </c>
      <c r="L8" s="14"/>
    </row>
    <row r="9" spans="2:47" ht="24.95" customHeight="1" x14ac:dyDescent="0.2">
      <c r="B9" s="15" t="s">
        <v>21</v>
      </c>
      <c r="C9" s="16">
        <v>125052.72</v>
      </c>
      <c r="D9" s="16">
        <v>125052.72</v>
      </c>
      <c r="E9" s="31"/>
      <c r="F9" s="16" t="b">
        <v>0</v>
      </c>
      <c r="G9" s="16"/>
      <c r="H9" s="16"/>
      <c r="I9" s="16">
        <f>C9-D9</f>
        <v>0</v>
      </c>
      <c r="J9" s="31"/>
      <c r="K9" s="17"/>
      <c r="L9" s="18"/>
    </row>
    <row r="10" spans="2:47" s="22" customFormat="1" ht="24.95" customHeight="1" x14ac:dyDescent="0.3">
      <c r="B10" s="19" t="s">
        <v>12</v>
      </c>
      <c r="C10" s="20">
        <f>C8+C9</f>
        <v>153274.98000000001</v>
      </c>
      <c r="D10" s="20">
        <f>D8+D9</f>
        <v>150326.13</v>
      </c>
      <c r="E10" s="20">
        <f t="shared" ref="E10:J10" si="0">SUM(E8:E9)</f>
        <v>30727</v>
      </c>
      <c r="F10" s="20">
        <f t="shared" si="0"/>
        <v>0</v>
      </c>
      <c r="G10" s="20">
        <f t="shared" si="0"/>
        <v>84018.54</v>
      </c>
      <c r="H10" s="20">
        <f t="shared" si="0"/>
        <v>0</v>
      </c>
      <c r="I10" s="20">
        <f t="shared" si="0"/>
        <v>2948.8499999999985</v>
      </c>
      <c r="J10" s="20">
        <f t="shared" si="0"/>
        <v>119599.13</v>
      </c>
      <c r="K10" s="21">
        <v>-98429.2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23341.71</v>
      </c>
      <c r="D13" s="16">
        <v>20902.740000000002</v>
      </c>
      <c r="E13" s="30">
        <v>18429.34</v>
      </c>
      <c r="F13" s="16"/>
      <c r="G13" s="16"/>
      <c r="H13" s="16"/>
      <c r="I13" s="16">
        <f>C13-D13</f>
        <v>2438.9699999999975</v>
      </c>
      <c r="J13" s="30">
        <f>D13+D14-E13</f>
        <v>8174.2400000000016</v>
      </c>
      <c r="K13" s="17">
        <v>0</v>
      </c>
      <c r="L13" s="18"/>
    </row>
    <row r="14" spans="2:47" ht="24.95" customHeight="1" x14ac:dyDescent="0.2">
      <c r="B14" s="28" t="s">
        <v>17</v>
      </c>
      <c r="C14" s="16">
        <v>6366.03</v>
      </c>
      <c r="D14" s="16">
        <v>5700.84</v>
      </c>
      <c r="E14" s="32"/>
      <c r="F14" s="16"/>
      <c r="G14" s="16"/>
      <c r="H14" s="16"/>
      <c r="I14" s="16">
        <f>C14-D14</f>
        <v>665.1899999999996</v>
      </c>
      <c r="J14" s="32"/>
      <c r="K14" s="17"/>
      <c r="L14" s="18"/>
    </row>
    <row r="15" spans="2:47" s="22" customFormat="1" ht="24.95" customHeight="1" x14ac:dyDescent="0.3">
      <c r="B15" s="19" t="s">
        <v>15</v>
      </c>
      <c r="C15" s="20">
        <f>C13+C14</f>
        <v>29707.739999999998</v>
      </c>
      <c r="D15" s="20">
        <f>D13+D14</f>
        <v>26603.58</v>
      </c>
      <c r="E15" s="20">
        <f t="shared" ref="E15:J15" si="1">SUM(E13:E13)</f>
        <v>18429.34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>I13+I14</f>
        <v>3104.1599999999971</v>
      </c>
      <c r="J15" s="20">
        <f t="shared" si="1"/>
        <v>8174.2400000000016</v>
      </c>
      <c r="K15" s="21">
        <v>-102873.03</v>
      </c>
    </row>
    <row r="16" spans="2:47" ht="17.2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t="24.7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16</v>
      </c>
      <c r="C18" s="20">
        <f>C10+C15</f>
        <v>182982.72</v>
      </c>
      <c r="D18" s="20">
        <f>D10+D15</f>
        <v>176929.71000000002</v>
      </c>
      <c r="E18" s="20">
        <f>E10+E15</f>
        <v>49156.34</v>
      </c>
      <c r="F18" s="20">
        <f>F15+F10</f>
        <v>0</v>
      </c>
      <c r="G18" s="20">
        <f>G15+G10</f>
        <v>84018.54</v>
      </c>
      <c r="H18" s="20">
        <f>H15+H10</f>
        <v>0</v>
      </c>
      <c r="I18" s="20">
        <f>I10+I15</f>
        <v>6053.0099999999957</v>
      </c>
      <c r="J18" s="20">
        <f>D18-E18</f>
        <v>127773.37000000002</v>
      </c>
      <c r="K18" s="21">
        <v>-201302.23</v>
      </c>
    </row>
    <row r="20" spans="2:11" ht="12.75" x14ac:dyDescent="0.2">
      <c r="B20" s="25"/>
    </row>
    <row r="21" spans="2:11" ht="12.75" x14ac:dyDescent="0.2">
      <c r="B21" s="26"/>
    </row>
    <row r="23" spans="2:11" x14ac:dyDescent="0.2">
      <c r="B23" s="27"/>
    </row>
  </sheetData>
  <mergeCells count="6">
    <mergeCell ref="B2:E2"/>
    <mergeCell ref="B3:E3"/>
    <mergeCell ref="E8:E9"/>
    <mergeCell ref="J8:J9"/>
    <mergeCell ref="E13:E14"/>
    <mergeCell ref="J13:J14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2025-02-17T07:49:19Z</dcterms:modified>
</cp:coreProperties>
</file>