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5" i="1" l="1"/>
  <c r="D19" i="1"/>
  <c r="C19" i="1"/>
  <c r="E19" i="1" l="1"/>
  <c r="J8" i="1"/>
  <c r="E12" i="1"/>
  <c r="D12" i="1"/>
  <c r="C12" i="1"/>
  <c r="I10" i="1"/>
  <c r="I9" i="1"/>
  <c r="I18" i="1"/>
  <c r="I16" i="1"/>
  <c r="J12" i="1" l="1"/>
  <c r="J19" i="1"/>
  <c r="I15" i="1"/>
  <c r="I8" i="1"/>
  <c r="I11" i="1"/>
  <c r="I12" i="1" l="1"/>
  <c r="J22" i="1"/>
  <c r="E22" i="1"/>
  <c r="C22" i="1"/>
  <c r="D22" i="1" l="1"/>
  <c r="I17" i="1"/>
  <c r="I19" i="1" s="1"/>
  <c r="H19" i="1" l="1"/>
  <c r="G19" i="1"/>
  <c r="F19" i="1"/>
  <c r="H12" i="1"/>
  <c r="G12" i="1"/>
  <c r="F12" i="1"/>
  <c r="F22" i="1" s="1"/>
  <c r="M2" i="1"/>
  <c r="H22" i="1" l="1"/>
  <c r="G22" i="1"/>
  <c r="I22" i="1"/>
</calcChain>
</file>

<file path=xl/sharedStrings.xml><?xml version="1.0" encoding="utf-8"?>
<sst xmlns="http://schemas.openxmlformats.org/spreadsheetml/2006/main" count="35" uniqueCount="25">
  <si>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</si>
  <si>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</si>
  <si>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</si>
  <si>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</si>
  <si>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</si>
  <si>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</si>
  <si>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</si>
  <si>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</si>
  <si>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</si>
  <si>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</si>
  <si>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</si>
  <si>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</si>
  <si>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</si>
  <si>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</si>
  <si>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</si>
  <si>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</si>
  <si>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</si>
  <si>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 и дымоходов</t>
  </si>
  <si>
    <t>на доме № 38 по ул. Р.Люксембург</t>
  </si>
  <si>
    <t>ООО КФ "Маркитант"</t>
  </si>
  <si>
    <t>нотариус Арсеньева И.Н.</t>
  </si>
  <si>
    <t>Переходящий остаток</t>
  </si>
  <si>
    <t>по статье "Ремонт жилья" за период с 01.09.2024 по 31.12.2024г.</t>
  </si>
  <si>
    <t>и статье "Содержание жилья" за период с 01.09.2024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</si>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</sst>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4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№43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5"/>
  <sheetViews>
    <sheetView tabSelected="1" workbookViewId="0">
      <selection activeCell="Q12" sqref="Q12"/>
    </sheetView>
  </sheetViews>
  <sheetFormatPr defaultColWidth="9.140625" defaultRowHeight="11.25" x14ac:dyDescent="0.2"/>
  <cols>
    <col min="1" max="1" width="5.28515625" style="2" customWidth="1"/>
    <col min="2" max="2" width="42" style="2" customWidth="1"/>
    <col min="3" max="3" width="17.42578125" style="2" customWidth="1"/>
    <col min="4" max="4" width="17" style="2" customWidth="1"/>
    <col min="5" max="5" width="16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7.85546875" style="2" customWidth="1"/>
    <col min="10" max="10" width="17.5703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9" t="s">
        <v>22</v>
      </c>
      <c r="C2" s="39"/>
      <c r="D2" s="39"/>
      <c r="E2" s="39"/>
      <c r="M2" s="3">
        <f>XLRPARAMS_exportPath</f>
        <v>0</v>
      </c>
    </row>
    <row r="3" spans="2:47" ht="18.75" x14ac:dyDescent="0.3">
      <c r="B3" s="39" t="s">
        <v>23</v>
      </c>
      <c r="C3" s="39"/>
      <c r="D3" s="39"/>
      <c r="E3" s="39"/>
    </row>
    <row r="4" spans="2:47" ht="18.75" x14ac:dyDescent="0.3">
      <c r="B4" s="39" t="s">
        <v>18</v>
      </c>
      <c r="C4" s="39"/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24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29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104717.2</v>
      </c>
      <c r="D8" s="16">
        <v>99850.09</v>
      </c>
      <c r="E8" s="37">
        <v>209492</v>
      </c>
      <c r="F8" s="16" t="b">
        <v>0</v>
      </c>
      <c r="G8" s="16">
        <v>19838.22</v>
      </c>
      <c r="H8" s="30">
        <v>0</v>
      </c>
      <c r="I8" s="33">
        <f>C8-D8</f>
        <v>4867.1100000000006</v>
      </c>
      <c r="J8" s="35">
        <f>D8+D9+D10+D11-E8</f>
        <v>-100750.87000000001</v>
      </c>
      <c r="K8" s="17">
        <v>-226816.79</v>
      </c>
      <c r="L8" s="14"/>
    </row>
    <row r="9" spans="2:47" ht="24.95" customHeight="1" x14ac:dyDescent="0.2">
      <c r="B9" s="15" t="s">
        <v>21</v>
      </c>
      <c r="C9" s="33">
        <v>4165.04</v>
      </c>
      <c r="D9" s="33">
        <v>4165.04</v>
      </c>
      <c r="E9" s="38"/>
      <c r="F9" s="33"/>
      <c r="G9" s="33"/>
      <c r="H9" s="30"/>
      <c r="I9" s="33">
        <f>C9-D9</f>
        <v>0</v>
      </c>
      <c r="J9" s="36"/>
      <c r="K9" s="17"/>
      <c r="L9" s="14"/>
    </row>
    <row r="10" spans="2:47" ht="24.95" customHeight="1" x14ac:dyDescent="0.2">
      <c r="B10" s="15" t="s">
        <v>19</v>
      </c>
      <c r="C10" s="33">
        <v>3468</v>
      </c>
      <c r="D10" s="33">
        <v>3468</v>
      </c>
      <c r="E10" s="38"/>
      <c r="F10" s="33"/>
      <c r="G10" s="33"/>
      <c r="H10" s="30"/>
      <c r="I10" s="33">
        <f>C10-D10</f>
        <v>0</v>
      </c>
      <c r="J10" s="36"/>
      <c r="K10" s="17"/>
      <c r="L10" s="14"/>
    </row>
    <row r="11" spans="2:47" ht="24.95" customHeight="1" x14ac:dyDescent="0.3">
      <c r="B11" s="15" t="s">
        <v>20</v>
      </c>
      <c r="C11" s="33">
        <v>1258</v>
      </c>
      <c r="D11" s="33">
        <v>1258</v>
      </c>
      <c r="E11" s="40"/>
      <c r="F11" s="16" t="b">
        <v>0</v>
      </c>
      <c r="G11" s="16"/>
      <c r="H11" s="30"/>
      <c r="I11" s="33">
        <f>C11-D11</f>
        <v>0</v>
      </c>
      <c r="J11" s="36"/>
      <c r="K11" s="17"/>
      <c r="L11" s="18"/>
      <c r="Q11" s="22"/>
    </row>
    <row r="12" spans="2:47" s="22" customFormat="1" ht="24.95" customHeight="1" x14ac:dyDescent="0.3">
      <c r="B12" s="19" t="s">
        <v>12</v>
      </c>
      <c r="C12" s="20">
        <f>C8+C9+C10+C11</f>
        <v>113608.23999999999</v>
      </c>
      <c r="D12" s="20">
        <f>D8+D9+D10+D11</f>
        <v>108741.12999999999</v>
      </c>
      <c r="E12" s="20">
        <f>E8</f>
        <v>209492</v>
      </c>
      <c r="F12" s="20">
        <f>SUM(F8:F11)</f>
        <v>0</v>
      </c>
      <c r="G12" s="20">
        <f>SUM(G8:G11)</f>
        <v>19838.22</v>
      </c>
      <c r="H12" s="20">
        <f>SUM(H8:H11)</f>
        <v>0</v>
      </c>
      <c r="I12" s="20">
        <f>I8+I9+I10+I11</f>
        <v>4867.1100000000006</v>
      </c>
      <c r="J12" s="20">
        <f>D12-E12</f>
        <v>-100750.87000000001</v>
      </c>
      <c r="K12" s="21">
        <v>-226816.79</v>
      </c>
      <c r="Q12" s="2"/>
    </row>
    <row r="13" spans="2:47" ht="12.75" x14ac:dyDescent="0.2">
      <c r="B13" s="23"/>
      <c r="C13" s="23"/>
      <c r="D13" s="23"/>
      <c r="E13" s="23"/>
      <c r="F13" s="23"/>
      <c r="G13" s="23"/>
      <c r="H13" s="23"/>
      <c r="I13" s="23"/>
      <c r="J13" s="23"/>
      <c r="K13" s="14"/>
      <c r="Q13" s="34"/>
    </row>
    <row r="14" spans="2:47" ht="38.25" x14ac:dyDescent="0.25">
      <c r="B14" s="13"/>
      <c r="C14" s="13" t="s">
        <v>2</v>
      </c>
      <c r="D14" s="13" t="s">
        <v>3</v>
      </c>
      <c r="E14" s="13" t="s">
        <v>4</v>
      </c>
      <c r="F14" s="13" t="s">
        <v>5</v>
      </c>
      <c r="G14" s="13" t="s">
        <v>13</v>
      </c>
      <c r="H14" s="13" t="s">
        <v>7</v>
      </c>
      <c r="I14" s="13" t="s">
        <v>8</v>
      </c>
      <c r="J14" s="13" t="s">
        <v>9</v>
      </c>
      <c r="K14" s="13" t="s">
        <v>10</v>
      </c>
      <c r="L14" s="14"/>
      <c r="Q14" s="25"/>
    </row>
    <row r="15" spans="2:47" s="25" customFormat="1" ht="24.95" customHeight="1" x14ac:dyDescent="0.25">
      <c r="B15" s="15" t="s">
        <v>14</v>
      </c>
      <c r="C15" s="33">
        <v>104717.2</v>
      </c>
      <c r="D15" s="33">
        <v>99679.89</v>
      </c>
      <c r="E15" s="37">
        <v>136698.32</v>
      </c>
      <c r="F15" s="16"/>
      <c r="G15" s="16"/>
      <c r="H15" s="16"/>
      <c r="I15" s="16">
        <f t="shared" ref="I15:I18" si="0">C15-D15</f>
        <v>5037.3099999999977</v>
      </c>
      <c r="J15" s="37">
        <f>D15+D16+D17+D18-E15</f>
        <v>-24300.950000000012</v>
      </c>
      <c r="K15" s="31">
        <v>0</v>
      </c>
      <c r="L15" s="24"/>
    </row>
    <row r="16" spans="2:47" s="25" customFormat="1" ht="24.95" customHeight="1" x14ac:dyDescent="0.25">
      <c r="B16" s="15" t="s">
        <v>19</v>
      </c>
      <c r="C16" s="33">
        <v>3051.84</v>
      </c>
      <c r="D16" s="33">
        <v>3051.84</v>
      </c>
      <c r="E16" s="38"/>
      <c r="F16" s="33"/>
      <c r="G16" s="33"/>
      <c r="H16" s="33"/>
      <c r="I16" s="33">
        <f t="shared" si="0"/>
        <v>0</v>
      </c>
      <c r="J16" s="38"/>
      <c r="K16" s="31"/>
      <c r="L16" s="24"/>
    </row>
    <row r="17" spans="2:17" s="25" customFormat="1" ht="24.95" customHeight="1" x14ac:dyDescent="0.25">
      <c r="B17" s="15" t="s">
        <v>20</v>
      </c>
      <c r="C17" s="33">
        <v>1107.04</v>
      </c>
      <c r="D17" s="33">
        <v>1107.04</v>
      </c>
      <c r="E17" s="38"/>
      <c r="F17" s="16"/>
      <c r="G17" s="16"/>
      <c r="H17" s="16"/>
      <c r="I17" s="16">
        <f t="shared" si="0"/>
        <v>0</v>
      </c>
      <c r="J17" s="38"/>
      <c r="K17" s="31"/>
    </row>
    <row r="18" spans="2:17" s="25" customFormat="1" ht="24.95" customHeight="1" x14ac:dyDescent="0.3">
      <c r="B18" s="15" t="s">
        <v>17</v>
      </c>
      <c r="C18" s="33">
        <v>8975.76</v>
      </c>
      <c r="D18" s="33">
        <v>8558.6</v>
      </c>
      <c r="E18" s="40"/>
      <c r="F18" s="33"/>
      <c r="G18" s="33"/>
      <c r="H18" s="33"/>
      <c r="I18" s="33">
        <f t="shared" si="0"/>
        <v>417.15999999999985</v>
      </c>
      <c r="J18" s="38"/>
      <c r="K18" s="31"/>
      <c r="Q18" s="22"/>
    </row>
    <row r="19" spans="2:17" s="22" customFormat="1" ht="24.95" customHeight="1" x14ac:dyDescent="0.3">
      <c r="B19" s="19" t="s">
        <v>15</v>
      </c>
      <c r="C19" s="20">
        <f>C15+C16+C17+C18</f>
        <v>117851.83999999998</v>
      </c>
      <c r="D19" s="20">
        <f>D15+D16+D17+D18</f>
        <v>112397.37</v>
      </c>
      <c r="E19" s="20">
        <f>E15</f>
        <v>136698.32</v>
      </c>
      <c r="F19" s="20">
        <f>SUM(F15:F15)</f>
        <v>0</v>
      </c>
      <c r="G19" s="20">
        <f>SUM(G15:G15)</f>
        <v>0</v>
      </c>
      <c r="H19" s="20">
        <f>SUM(H15:H15)</f>
        <v>0</v>
      </c>
      <c r="I19" s="20">
        <f>I15+I16+I17+I18</f>
        <v>5454.4699999999975</v>
      </c>
      <c r="J19" s="20">
        <f>J15</f>
        <v>-24300.950000000012</v>
      </c>
      <c r="K19" s="32">
        <v>-133325.04999999999</v>
      </c>
      <c r="Q19" s="2"/>
    </row>
    <row r="20" spans="2:17" ht="15.75" customHeight="1" x14ac:dyDescent="0.2">
      <c r="B20" s="26"/>
      <c r="C20" s="26"/>
      <c r="D20" s="26"/>
      <c r="E20" s="26"/>
      <c r="F20" s="26"/>
      <c r="G20" s="26"/>
      <c r="H20" s="26"/>
      <c r="I20" s="26"/>
      <c r="J20" s="26"/>
    </row>
    <row r="21" spans="2:17" ht="6.75" hidden="1" customHeight="1" x14ac:dyDescent="0.3">
      <c r="B21" s="26"/>
      <c r="C21" s="26"/>
      <c r="D21" s="26"/>
      <c r="E21" s="26"/>
      <c r="F21" s="26"/>
      <c r="G21" s="26"/>
      <c r="H21" s="26"/>
      <c r="I21" s="26"/>
      <c r="J21" s="26"/>
      <c r="Q21" s="22"/>
    </row>
    <row r="22" spans="2:17" s="22" customFormat="1" ht="24.95" customHeight="1" x14ac:dyDescent="0.3">
      <c r="B22" s="19" t="s">
        <v>16</v>
      </c>
      <c r="C22" s="20">
        <f t="shared" ref="C22:J22" si="1">C12+C19</f>
        <v>231460.07999999996</v>
      </c>
      <c r="D22" s="20">
        <f t="shared" si="1"/>
        <v>221138.5</v>
      </c>
      <c r="E22" s="20">
        <f t="shared" si="1"/>
        <v>346190.32</v>
      </c>
      <c r="F22" s="20">
        <f t="shared" si="1"/>
        <v>0</v>
      </c>
      <c r="G22" s="20">
        <f t="shared" si="1"/>
        <v>19838.22</v>
      </c>
      <c r="H22" s="20">
        <f t="shared" si="1"/>
        <v>0</v>
      </c>
      <c r="I22" s="20">
        <f t="shared" si="1"/>
        <v>10321.579999999998</v>
      </c>
      <c r="J22" s="20">
        <f t="shared" si="1"/>
        <v>-125051.82000000002</v>
      </c>
      <c r="K22" s="21">
        <v>-360141.84</v>
      </c>
      <c r="Q22" s="2"/>
    </row>
    <row r="24" spans="2:17" ht="12.75" x14ac:dyDescent="0.2">
      <c r="B24" s="27"/>
    </row>
    <row r="25" spans="2:17" x14ac:dyDescent="0.2">
      <c r="B25" s="28"/>
    </row>
  </sheetData>
  <mergeCells count="7">
    <mergeCell ref="J8:J11"/>
    <mergeCell ref="J15:J18"/>
    <mergeCell ref="B2:E2"/>
    <mergeCell ref="B3:E3"/>
    <mergeCell ref="E8:E11"/>
    <mergeCell ref="E15:E18"/>
    <mergeCell ref="B4:C4"/>
  </mergeCells>
  <conditionalFormatting sqref="B8:B12 B15:B19">
    <cfRule type="expression" dxfId="0" priority="4" stopIfTrue="1">
      <formula>$F8=TRUE</formula>
    </cfRule>
  </conditionalFormatting>
  <pageMargins left="0.51181102362204722" right="0.51181102362204722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2025-02-12T08:24:28Z</dcterms:modified>
</cp:coreProperties>
</file>