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definedNames>
    <definedName name="XLRPARAMS_exportPath" hidden="1">[1]XLR_NoRangeSheet!$E$6</definedName>
    <definedName name="XLRPARAMS_Title" hidden="1">[1]XLR_NoRangeSheet!$B$6</definedName>
  </definedNames>
  <calcPr calcId="162913"/>
</workbook>
</file>

<file path=xl/calcChain.xml><?xml version="1.0" encoding="utf-8"?>
<calcChain xmlns="http://schemas.openxmlformats.org/spreadsheetml/2006/main">
  <c r="I13" i="1" l="1"/>
  <c r="J12" i="1"/>
  <c r="E14" i="1"/>
  <c r="D14" i="1"/>
  <c r="C14" i="1"/>
  <c r="J8" i="1"/>
  <c r="D9" i="1"/>
  <c r="C9" i="1"/>
  <c r="F14" i="1"/>
  <c r="G14" i="1"/>
  <c r="H14" i="1"/>
  <c r="E9" i="1"/>
  <c r="J14" i="1" l="1"/>
  <c r="J9" i="1"/>
  <c r="E17" i="1"/>
  <c r="I12" i="1"/>
  <c r="I14" i="1" s="1"/>
  <c r="J17" i="1" l="1"/>
  <c r="D17" i="1"/>
  <c r="C17" i="1"/>
  <c r="H9" i="1" l="1"/>
  <c r="H17" i="1" s="1"/>
  <c r="G9" i="1"/>
  <c r="G17" i="1" s="1"/>
  <c r="F9" i="1"/>
  <c r="F17" i="1" s="1"/>
  <c r="I8" i="1"/>
  <c r="B4" i="1"/>
  <c r="M2" i="1"/>
  <c r="I9" i="1" l="1"/>
  <c r="I17" i="1" s="1"/>
</calcChain>
</file>

<file path=xl/sharedStrings.xml><?xml version="1.0" encoding="utf-8"?>
<sst xmlns="http://schemas.openxmlformats.org/spreadsheetml/2006/main" count="29" uniqueCount="21">
  <si>
    <t>Информация о собранных и израсходованных денежных средствах</t>
  </si>
  <si>
    <t>по состоянию на</t>
  </si>
  <si>
    <t>Начислено, руб.</t>
  </si>
  <si>
    <t>Оплачено, руб.</t>
  </si>
  <si>
    <t>Выполнено работ на сумму, руб.</t>
  </si>
  <si>
    <t>bold</t>
  </si>
  <si>
    <t>Выполненно работ на сумму, руб.
(без учета выплат)</t>
  </si>
  <si>
    <t>Выплаты за услуги ЕРКЦ и банков, руб.</t>
  </si>
  <si>
    <t>Задолженность по данной статье, 
руб.</t>
  </si>
  <si>
    <t>Остаток по заданному периоду, руб.</t>
  </si>
  <si>
    <t>Остаток с 
01.05.05г., руб.</t>
  </si>
  <si>
    <t>Ремонт жилья</t>
  </si>
  <si>
    <t>Ремонт жилья: итого</t>
  </si>
  <si>
    <t>Выполненно работ на сумму, руб.</t>
  </si>
  <si>
    <t>Содержание жилья</t>
  </si>
  <si>
    <t>Содержание жилья: итого</t>
  </si>
  <si>
    <t>ИТОГО</t>
  </si>
  <si>
    <t xml:space="preserve">Обслуживание  ОДПУ                                                    </t>
  </si>
  <si>
    <t>по статье "Ремонт жилья" за период с 01.09.2024 по 31.12.2024г.</t>
  </si>
  <si>
    <t>и статье "Содержание жилья" за период с 01.09.2024 по 31.12.2024.</t>
  </si>
  <si>
    <t>01.01.2025г.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</si>
</sst>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4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/>
    <xf numFmtId="0" fontId="2" fillId="0" borderId="0" xfId="0" applyNumberFormat="1" applyFont="1" applyAlignment="1">
      <alignment horizontal="left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right"/>
    </xf>
    <xf numFmtId="0" fontId="3" fillId="0" borderId="0" xfId="0" applyFont="1" applyFill="1" applyBorder="1"/>
    <xf numFmtId="0" fontId="4" fillId="0" borderId="0" xfId="0" applyFont="1" applyFill="1" applyBorder="1"/>
    <xf numFmtId="0" fontId="4" fillId="0" borderId="0" xfId="0" applyFont="1" applyFill="1" applyBorder="1" applyAlignment="1">
      <alignment wrapText="1"/>
    </xf>
    <xf numFmtId="0" fontId="4" fillId="0" borderId="0" xfId="0" applyFont="1" applyFill="1"/>
    <xf numFmtId="0" fontId="2" fillId="0" borderId="0" xfId="0" applyFont="1" applyFill="1"/>
    <xf numFmtId="0" fontId="5" fillId="0" borderId="0" xfId="0" applyFont="1" applyFill="1" applyBorder="1" applyAlignment="1">
      <alignment horizontal="right" vertical="top"/>
    </xf>
    <xf numFmtId="14" fontId="5" fillId="0" borderId="0" xfId="0" applyNumberFormat="1" applyFont="1" applyFill="1" applyBorder="1" applyAlignment="1">
      <alignment horizontal="left" vertical="top"/>
    </xf>
    <xf numFmtId="0" fontId="5" fillId="2" borderId="1" xfId="0" applyFont="1" applyFill="1" applyBorder="1" applyAlignment="1">
      <alignment horizontal="center" vertical="center" wrapText="1"/>
    </xf>
    <xf numFmtId="0" fontId="3" fillId="0" borderId="0" xfId="0" applyFont="1"/>
    <xf numFmtId="0" fontId="6" fillId="0" borderId="1" xfId="0" applyFont="1" applyBorder="1" applyAlignment="1">
      <alignment horizontal="left" wrapText="1"/>
    </xf>
    <xf numFmtId="4" fontId="6" fillId="0" borderId="1" xfId="0" applyNumberFormat="1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/>
    </xf>
    <xf numFmtId="0" fontId="4" fillId="0" borderId="0" xfId="0" applyFont="1"/>
    <xf numFmtId="0" fontId="7" fillId="0" borderId="0" xfId="0" applyFont="1" applyAlignment="1">
      <alignment horizontal="center"/>
    </xf>
    <xf numFmtId="0" fontId="1" fillId="0" borderId="1" xfId="0" applyFont="1" applyBorder="1" applyAlignment="1">
      <alignment horizontal="left" wrapText="1"/>
    </xf>
    <xf numFmtId="4" fontId="1" fillId="0" borderId="1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/>
    </xf>
    <xf numFmtId="0" fontId="1" fillId="0" borderId="0" xfId="0" applyFont="1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14" fontId="2" fillId="0" borderId="0" xfId="0" applyNumberFormat="1" applyFont="1" applyAlignment="1">
      <alignment horizontal="left"/>
    </xf>
    <xf numFmtId="0" fontId="6" fillId="0" borderId="1" xfId="0" applyFont="1" applyBorder="1" applyAlignment="1">
      <alignment horizontal="left" vertical="center" wrapText="1"/>
    </xf>
    <xf numFmtId="4" fontId="6" fillId="0" borderId="2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4" fontId="6" fillId="0" borderId="2" xfId="0" applyNumberFormat="1" applyFont="1" applyBorder="1" applyAlignment="1">
      <alignment horizontal="center" vertical="center"/>
    </xf>
    <xf numFmtId="4" fontId="6" fillId="0" borderId="3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4"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86;&#1090;&#1095;&#1077;&#1090;&#1099;%20&#1085;&#1072;%20&#1089;&#1072;&#1081;&#1090;\&#1080;&#1085;&#1090;&#1077;&#1088;&#1085;&#1077;&#1090;\&#1048;&#1053;&#1058;&#1045;&#1056;&#1053;&#1045;&#1058;\&#1086;&#1090;&#1095;&#1077;&#1090;&#1099;%20&#1085;&#1072;%20&#1089;&#1072;&#1081;&#1090;\&#1053;&#1040;&#1064;%20&#1057;&#1040;&#1049;&#1058;\2014%20&#1075;&#1086;&#1076;\&#1054;&#1089;&#1090;&#1072;&#1090;&#1082;&#1080;%20&#1076;&#1077;&#1085;&#1077;&#1078;&#1085;&#1099;&#1093;%20&#1089;&#1088;&#1077;&#1076;&#1089;&#1090;&#1074;%20&#1079;&#1072;%202014%20&#1075;&#1086;&#1076;\&#1084;&#1072;&#1088;&#1080;&#1091;&#1087;&#1086;&#1083;&#1100;&#1089;&#1082;&#1086;&#1077;%207\&#1054;&#1057;&#1058;&#1040;&#1058;&#1050;&#1048;%20&#1044;&#1045;&#1053;&#1045;&#1046;&#1053;&#1067;&#1061;%20&#1057;&#1056;&#1045;&#1044;&#1057;&#1058;&#1042;%20&#1053;&#1040;%201%20&#1054;&#1050;&#1058;&#1071;&#1041;&#1056;&#1071;%202014%20&#1043;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статки денежных средств"/>
      <sheetName val="XLR_NoRangeSheet"/>
    </sheetNames>
    <sheetDataSet>
      <sheetData sheetId="0"/>
      <sheetData sheetId="1">
        <row r="6">
          <cell r="B6" t="str">
            <v>на доме №7 по ул.МАРИУПОЛЬСКОЕ ШОССЕ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22"/>
  <sheetViews>
    <sheetView tabSelected="1" workbookViewId="0">
      <selection activeCell="R11" sqref="R11"/>
    </sheetView>
  </sheetViews>
  <sheetFormatPr defaultColWidth="9.140625" defaultRowHeight="11.25" x14ac:dyDescent="0.2"/>
  <cols>
    <col min="1" max="1" width="7.7109375" style="2" customWidth="1"/>
    <col min="2" max="2" width="33.85546875" style="2" customWidth="1"/>
    <col min="3" max="3" width="18" style="2" customWidth="1"/>
    <col min="4" max="4" width="17.85546875" style="2" customWidth="1"/>
    <col min="5" max="5" width="18.5703125" style="2" customWidth="1"/>
    <col min="6" max="6" width="17.85546875" style="2" hidden="1" customWidth="1"/>
    <col min="7" max="7" width="18" style="2" hidden="1" customWidth="1"/>
    <col min="8" max="8" width="19.42578125" style="2" hidden="1" customWidth="1"/>
    <col min="9" max="9" width="15.85546875" style="2" customWidth="1"/>
    <col min="10" max="10" width="16.42578125" style="2" customWidth="1"/>
    <col min="11" max="11" width="17.85546875" style="2" hidden="1" customWidth="1"/>
    <col min="12" max="12" width="12.7109375" style="2" customWidth="1"/>
    <col min="13" max="13" width="13.140625" style="2" hidden="1" customWidth="1"/>
    <col min="14" max="14" width="5.7109375" style="2" customWidth="1"/>
    <col min="15" max="16" width="8.28515625" style="2" customWidth="1"/>
    <col min="17" max="17" width="9.140625" style="2" customWidth="1"/>
    <col min="18" max="18" width="11.42578125" style="2" customWidth="1"/>
    <col min="19" max="19" width="10.5703125" style="2" customWidth="1"/>
    <col min="20" max="20" width="11.140625" style="2" customWidth="1"/>
    <col min="21" max="21" width="11.42578125" style="2" customWidth="1"/>
    <col min="22" max="22" width="11" style="2" customWidth="1"/>
    <col min="23" max="23" width="11.42578125" style="2" customWidth="1"/>
    <col min="24" max="24" width="20.85546875" style="2" customWidth="1"/>
    <col min="25" max="25" width="10.28515625" style="2" hidden="1" customWidth="1"/>
    <col min="26" max="26" width="10.7109375" style="2" hidden="1" customWidth="1"/>
    <col min="27" max="27" width="10.28515625" style="2" hidden="1" customWidth="1"/>
    <col min="28" max="28" width="9.42578125" style="2" hidden="1" customWidth="1"/>
    <col min="29" max="29" width="8.5703125" style="2" hidden="1" customWidth="1"/>
    <col min="30" max="30" width="9.42578125" style="2" hidden="1" customWidth="1"/>
    <col min="31" max="31" width="11.140625" style="2" customWidth="1"/>
    <col min="32" max="32" width="11.42578125" style="2" customWidth="1"/>
    <col min="33" max="33" width="11" style="2" customWidth="1"/>
    <col min="34" max="34" width="11.42578125" style="2" customWidth="1"/>
    <col min="35" max="35" width="11.140625" style="2" customWidth="1"/>
    <col min="36" max="36" width="11.42578125" style="2" customWidth="1"/>
    <col min="37" max="37" width="11" style="2" customWidth="1"/>
    <col min="38" max="38" width="11.42578125" style="2" customWidth="1"/>
    <col min="39" max="39" width="7" style="2" customWidth="1"/>
    <col min="40" max="41" width="14.7109375" style="2" customWidth="1"/>
    <col min="42" max="42" width="5.42578125" style="2" customWidth="1"/>
    <col min="43" max="43" width="5.85546875" style="2" customWidth="1"/>
    <col min="44" max="44" width="5.85546875" style="2" hidden="1" customWidth="1"/>
    <col min="45" max="46" width="7" style="2" customWidth="1"/>
    <col min="47" max="47" width="10.85546875" style="2" customWidth="1"/>
    <col min="48" max="48" width="9.28515625" style="2" customWidth="1"/>
    <col min="49" max="49" width="9.28515625" style="2" hidden="1" customWidth="1"/>
    <col min="50" max="16384" width="9.140625" style="2"/>
  </cols>
  <sheetData>
    <row r="1" spans="2:47" ht="18.75" x14ac:dyDescent="0.3">
      <c r="B1" s="1" t="s">
        <v>0</v>
      </c>
    </row>
    <row r="2" spans="2:47" ht="18.75" x14ac:dyDescent="0.3">
      <c r="B2" s="30" t="s">
        <v>18</v>
      </c>
      <c r="C2" s="30"/>
      <c r="D2" s="30"/>
      <c r="E2" s="30"/>
      <c r="M2" s="3">
        <f>XLRPARAMS_exportPath</f>
        <v>0</v>
      </c>
    </row>
    <row r="3" spans="2:47" ht="18.75" x14ac:dyDescent="0.3">
      <c r="B3" s="30" t="s">
        <v>19</v>
      </c>
      <c r="C3" s="30"/>
      <c r="D3" s="30"/>
      <c r="E3" s="30"/>
      <c r="F3" s="30"/>
      <c r="G3" s="30"/>
      <c r="H3" s="30"/>
      <c r="I3" s="30"/>
    </row>
    <row r="4" spans="2:47" ht="18.75" x14ac:dyDescent="0.3">
      <c r="B4" s="1" t="str">
        <f>XLRPARAMS_Title</f>
        <v>на доме №7 по ул.МАРИУПОЛЬСКОЕ ШОССЕ</v>
      </c>
    </row>
    <row r="5" spans="2:47" s="10" customFormat="1" ht="18.75" hidden="1" x14ac:dyDescent="0.3">
      <c r="B5" s="1"/>
      <c r="C5" s="4"/>
      <c r="D5" s="5"/>
      <c r="E5" s="5"/>
      <c r="F5" s="5"/>
      <c r="G5" s="4"/>
      <c r="H5" s="4"/>
      <c r="I5" s="6"/>
      <c r="J5" s="6"/>
      <c r="K5" s="6"/>
      <c r="L5" s="6"/>
      <c r="M5" s="7"/>
      <c r="N5" s="7"/>
      <c r="O5" s="7"/>
      <c r="P5" s="7"/>
      <c r="Q5" s="7"/>
      <c r="R5" s="7"/>
      <c r="S5" s="7"/>
      <c r="T5" s="8"/>
      <c r="U5" s="8"/>
      <c r="V5" s="8"/>
      <c r="W5" s="8"/>
      <c r="X5" s="8"/>
      <c r="Y5" s="9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6"/>
      <c r="AN5" s="6"/>
      <c r="AO5" s="6"/>
      <c r="AP5" s="6"/>
      <c r="AQ5" s="6"/>
      <c r="AR5" s="6"/>
      <c r="AS5" s="6"/>
      <c r="AT5" s="6"/>
      <c r="AU5" s="6"/>
    </row>
    <row r="6" spans="2:47" s="10" customFormat="1" ht="18.75" x14ac:dyDescent="0.3">
      <c r="B6" s="1"/>
      <c r="C6" s="4"/>
      <c r="D6" s="5"/>
      <c r="E6" s="5"/>
      <c r="F6" s="5"/>
      <c r="G6" s="4"/>
      <c r="H6" s="4"/>
      <c r="I6" s="11" t="s">
        <v>1</v>
      </c>
      <c r="J6" s="12" t="s">
        <v>20</v>
      </c>
      <c r="L6" s="6"/>
      <c r="M6" s="7"/>
      <c r="N6" s="7"/>
      <c r="O6" s="7"/>
      <c r="P6" s="7"/>
      <c r="Q6" s="7"/>
      <c r="R6" s="7"/>
      <c r="S6" s="7"/>
      <c r="T6" s="8"/>
      <c r="U6" s="8"/>
      <c r="V6" s="8"/>
      <c r="W6" s="8"/>
      <c r="X6" s="8"/>
      <c r="Y6" s="9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6"/>
      <c r="AN6" s="6"/>
      <c r="AO6" s="6"/>
      <c r="AP6" s="6"/>
      <c r="AQ6" s="6"/>
      <c r="AR6" s="6"/>
      <c r="AS6" s="6"/>
      <c r="AT6" s="6"/>
      <c r="AU6" s="6"/>
    </row>
    <row r="7" spans="2:47" ht="47.25" customHeight="1" x14ac:dyDescent="0.2">
      <c r="B7" s="13"/>
      <c r="C7" s="13" t="s">
        <v>2</v>
      </c>
      <c r="D7" s="13" t="s">
        <v>3</v>
      </c>
      <c r="E7" s="13" t="s">
        <v>4</v>
      </c>
      <c r="F7" s="13" t="s">
        <v>5</v>
      </c>
      <c r="G7" s="13" t="s">
        <v>6</v>
      </c>
      <c r="H7" s="13" t="s">
        <v>7</v>
      </c>
      <c r="I7" s="13" t="s">
        <v>8</v>
      </c>
      <c r="J7" s="13" t="s">
        <v>9</v>
      </c>
      <c r="K7" s="13" t="s">
        <v>10</v>
      </c>
      <c r="L7" s="14"/>
    </row>
    <row r="8" spans="2:47" s="18" customFormat="1" ht="24.95" customHeight="1" x14ac:dyDescent="0.25">
      <c r="B8" s="15" t="s">
        <v>11</v>
      </c>
      <c r="C8" s="16">
        <v>168136.04</v>
      </c>
      <c r="D8" s="16">
        <v>162497.94</v>
      </c>
      <c r="E8" s="28">
        <v>103660</v>
      </c>
      <c r="F8" s="16" t="b">
        <v>0</v>
      </c>
      <c r="G8" s="16">
        <v>44743.34</v>
      </c>
      <c r="H8" s="16">
        <v>0</v>
      </c>
      <c r="I8" s="16">
        <f>C8-D8</f>
        <v>5638.1000000000058</v>
      </c>
      <c r="J8" s="28">
        <f>D8-E8</f>
        <v>58837.94</v>
      </c>
      <c r="K8" s="17">
        <v>-150525.48000000001</v>
      </c>
    </row>
    <row r="9" spans="2:47" s="23" customFormat="1" ht="24.95" customHeight="1" x14ac:dyDescent="0.3">
      <c r="B9" s="20" t="s">
        <v>12</v>
      </c>
      <c r="C9" s="21">
        <f>C8</f>
        <v>168136.04</v>
      </c>
      <c r="D9" s="21">
        <f>D8</f>
        <v>162497.94</v>
      </c>
      <c r="E9" s="21">
        <f>E8</f>
        <v>103660</v>
      </c>
      <c r="F9" s="21">
        <f>SUM(F8:F8)</f>
        <v>0</v>
      </c>
      <c r="G9" s="21">
        <f>SUM(G8:G8)</f>
        <v>44743.34</v>
      </c>
      <c r="H9" s="21">
        <f>SUM(H8:H8)</f>
        <v>0</v>
      </c>
      <c r="I9" s="21">
        <f>I8</f>
        <v>5638.1000000000058</v>
      </c>
      <c r="J9" s="21">
        <f>D9-E9</f>
        <v>58837.94</v>
      </c>
      <c r="K9" s="22">
        <v>-150525.48000000001</v>
      </c>
    </row>
    <row r="10" spans="2:47" ht="12.75" x14ac:dyDescent="0.2">
      <c r="B10" s="14"/>
      <c r="C10" s="24"/>
      <c r="D10" s="24"/>
      <c r="E10" s="24"/>
      <c r="F10" s="24"/>
      <c r="G10" s="24"/>
      <c r="H10" s="24"/>
      <c r="I10" s="24"/>
      <c r="J10" s="24"/>
      <c r="K10" s="14"/>
    </row>
    <row r="11" spans="2:47" ht="38.25" x14ac:dyDescent="0.2">
      <c r="B11" s="13"/>
      <c r="C11" s="13" t="s">
        <v>2</v>
      </c>
      <c r="D11" s="13" t="s">
        <v>3</v>
      </c>
      <c r="E11" s="13" t="s">
        <v>4</v>
      </c>
      <c r="F11" s="13" t="s">
        <v>5</v>
      </c>
      <c r="G11" s="13" t="s">
        <v>13</v>
      </c>
      <c r="H11" s="13" t="s">
        <v>7</v>
      </c>
      <c r="I11" s="13" t="s">
        <v>8</v>
      </c>
      <c r="J11" s="13" t="s">
        <v>9</v>
      </c>
      <c r="K11" s="13" t="s">
        <v>10</v>
      </c>
      <c r="L11" s="14"/>
    </row>
    <row r="12" spans="2:47" s="18" customFormat="1" ht="24.95" customHeight="1" x14ac:dyDescent="0.25">
      <c r="B12" s="15" t="s">
        <v>14</v>
      </c>
      <c r="C12" s="16">
        <v>154554.72</v>
      </c>
      <c r="D12" s="16">
        <v>149787.39000000001</v>
      </c>
      <c r="E12" s="28">
        <v>119893.09</v>
      </c>
      <c r="F12" s="16"/>
      <c r="G12" s="16"/>
      <c r="H12" s="16"/>
      <c r="I12" s="16">
        <f>C12-D12</f>
        <v>4767.3299999999872</v>
      </c>
      <c r="J12" s="31">
        <f>D12+D13-E13-E12</f>
        <v>38859.070000000007</v>
      </c>
      <c r="K12" s="17"/>
      <c r="L12" s="19"/>
    </row>
    <row r="13" spans="2:47" s="18" customFormat="1" ht="32.1" customHeight="1" x14ac:dyDescent="0.2">
      <c r="B13" s="27" t="s">
        <v>17</v>
      </c>
      <c r="C13" s="16">
        <v>14396.28</v>
      </c>
      <c r="D13" s="16">
        <v>14064.77</v>
      </c>
      <c r="E13" s="16">
        <v>5100</v>
      </c>
      <c r="F13" s="16"/>
      <c r="G13" s="16"/>
      <c r="H13" s="16"/>
      <c r="I13" s="16">
        <f>C13-D13</f>
        <v>331.51000000000022</v>
      </c>
      <c r="J13" s="32"/>
      <c r="K13" s="17"/>
      <c r="L13" s="19"/>
    </row>
    <row r="14" spans="2:47" s="23" customFormat="1" ht="24.95" customHeight="1" x14ac:dyDescent="0.3">
      <c r="B14" s="20" t="s">
        <v>15</v>
      </c>
      <c r="C14" s="21">
        <f>C12+C13</f>
        <v>168951</v>
      </c>
      <c r="D14" s="21">
        <f>D12+D13</f>
        <v>163852.16</v>
      </c>
      <c r="E14" s="21">
        <f>E12+E13</f>
        <v>124993.09</v>
      </c>
      <c r="F14" s="21">
        <f>SUM(F12:F12)</f>
        <v>0</v>
      </c>
      <c r="G14" s="21">
        <f>SUM(G12:G12)</f>
        <v>0</v>
      </c>
      <c r="H14" s="21">
        <f>SUM(H12:H12)</f>
        <v>0</v>
      </c>
      <c r="I14" s="21">
        <f>I12+I13</f>
        <v>5098.8399999999874</v>
      </c>
      <c r="J14" s="21">
        <f>D14-E14</f>
        <v>38859.070000000007</v>
      </c>
      <c r="K14" s="22"/>
    </row>
    <row r="15" spans="2:47" s="18" customFormat="1" ht="24.95" customHeight="1" x14ac:dyDescent="0.2">
      <c r="C15" s="25"/>
      <c r="D15" s="25"/>
      <c r="E15" s="25"/>
      <c r="F15" s="25"/>
      <c r="G15" s="25"/>
      <c r="H15" s="25"/>
      <c r="I15" s="25"/>
      <c r="J15" s="25"/>
    </row>
    <row r="16" spans="2:47" s="18" customFormat="1" ht="6" customHeight="1" x14ac:dyDescent="0.2">
      <c r="C16" s="25"/>
      <c r="D16" s="25"/>
      <c r="E16" s="25"/>
      <c r="F16" s="25"/>
      <c r="G16" s="25"/>
      <c r="H16" s="25"/>
      <c r="I16" s="25"/>
      <c r="J16" s="25"/>
    </row>
    <row r="17" spans="1:11" s="23" customFormat="1" ht="27" customHeight="1" x14ac:dyDescent="0.3">
      <c r="B17" s="20" t="s">
        <v>16</v>
      </c>
      <c r="C17" s="21">
        <f t="shared" ref="C17:J17" si="0">C9+C14</f>
        <v>337087.04000000004</v>
      </c>
      <c r="D17" s="21">
        <f t="shared" si="0"/>
        <v>326350.09999999998</v>
      </c>
      <c r="E17" s="21">
        <f t="shared" si="0"/>
        <v>228653.09</v>
      </c>
      <c r="F17" s="21">
        <f t="shared" si="0"/>
        <v>0</v>
      </c>
      <c r="G17" s="21">
        <f t="shared" si="0"/>
        <v>44743.34</v>
      </c>
      <c r="H17" s="21">
        <f t="shared" si="0"/>
        <v>0</v>
      </c>
      <c r="I17" s="21">
        <f t="shared" si="0"/>
        <v>10736.939999999993</v>
      </c>
      <c r="J17" s="21">
        <f t="shared" si="0"/>
        <v>97697.010000000009</v>
      </c>
      <c r="K17" s="22"/>
    </row>
    <row r="18" spans="1:11" ht="24.75" customHeight="1" x14ac:dyDescent="0.2"/>
    <row r="20" spans="1:11" ht="19.5" customHeight="1" x14ac:dyDescent="0.2">
      <c r="B20" s="26"/>
    </row>
    <row r="22" spans="1:11" x14ac:dyDescent="0.2">
      <c r="A22" s="29"/>
      <c r="B22" s="29"/>
      <c r="C22" s="29"/>
      <c r="D22" s="29"/>
      <c r="E22" s="29"/>
      <c r="F22" s="29"/>
      <c r="G22" s="29"/>
      <c r="H22" s="29"/>
      <c r="I22" s="29"/>
      <c r="J22" s="29"/>
    </row>
  </sheetData>
  <mergeCells count="4">
    <mergeCell ref="A22:J22"/>
    <mergeCell ref="B2:E2"/>
    <mergeCell ref="B3:I3"/>
    <mergeCell ref="J12:J13"/>
  </mergeCells>
  <conditionalFormatting sqref="B8:B9 B12:B14">
    <cfRule type="expression" dxfId="3" priority="7" stopIfTrue="1">
      <formula>$F8=TRUE</formula>
    </cfRule>
  </conditionalFormatting>
  <conditionalFormatting sqref="B13">
    <cfRule type="expression" dxfId="2" priority="5" stopIfTrue="1">
      <formula>$F13=TRUE</formula>
    </cfRule>
  </conditionalFormatting>
  <conditionalFormatting sqref="B13">
    <cfRule type="expression" dxfId="1" priority="2" stopIfTrue="1">
      <formula>$F13=TRUE</formula>
    </cfRule>
  </conditionalFormatting>
  <conditionalFormatting sqref="B13">
    <cfRule type="expression" dxfId="0" priority="1" stopIfTrue="1">
      <formula>$F13=TRUE</formula>
    </cfRule>
  </conditionalFormatting>
  <pageMargins left="0.70866141732283472" right="0.70866141732283472" top="0.15748031496062992" bottom="0.15748031496062992" header="0.31496062992125984" footer="0.31496062992125984"/>
  <pageSetup paperSize="9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2025-02-10T10:45:16Z</dcterms:modified>
</cp:coreProperties>
</file>