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J8" i="1" l="1"/>
  <c r="D10" i="1"/>
  <c r="C10" i="1"/>
  <c r="I15" i="1"/>
  <c r="J13" i="1"/>
  <c r="D17" i="1"/>
  <c r="C17" i="1"/>
  <c r="I16" i="1"/>
  <c r="I9" i="1"/>
  <c r="I14" i="1"/>
  <c r="I13" i="1"/>
  <c r="E10" i="1"/>
  <c r="I17" i="1" l="1"/>
  <c r="J10" i="1"/>
  <c r="C20" i="1" l="1"/>
  <c r="D20" i="1"/>
  <c r="K20" i="1"/>
  <c r="H17" i="1"/>
  <c r="G17" i="1"/>
  <c r="F17" i="1"/>
  <c r="E17" i="1"/>
  <c r="E20" i="1" s="1"/>
  <c r="H10" i="1"/>
  <c r="G10" i="1"/>
  <c r="F10" i="1"/>
  <c r="I8" i="1"/>
  <c r="I10" i="1" s="1"/>
  <c r="B4" i="1"/>
  <c r="M2" i="1"/>
  <c r="F20" i="1" l="1"/>
  <c r="H20" i="1"/>
  <c r="I20" i="1"/>
  <c r="G20" i="1"/>
  <c r="J17" i="1"/>
  <c r="J20" i="1" s="1"/>
</calcChain>
</file>

<file path=xl/sharedStrings.xml><?xml version="1.0" encoding="utf-8"?>
<sst xmlns="http://schemas.openxmlformats.org/spreadsheetml/2006/main" count="32" uniqueCount="23">
  <si>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</si>
  <si>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</si>
  <si>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</si>
  <si>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</si>
  <si>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</si>
  <si>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</si>
  <si>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</si>
  <si>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</si>
  <si>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</si>
  <si>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</si>
  <si>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</si>
  <si>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</si>
  <si>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</si>
  <si>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</si>
  <si>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</si>
  <si>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>Содержание жилья: итого</t>
  </si>
  <si>
    <t>ИТОГО</t>
  </si>
  <si>
    <t>ГП № 1 МБУЗ</t>
  </si>
  <si>
    <t>Проверка вент.каналов и дымоходов</t>
  </si>
  <si>
    <t>Переходящий остаток</t>
  </si>
  <si>
    <t>по статье "Ремонт жилья" за период с 01.07.2024 по 31.12.2024г.</t>
  </si>
  <si>
    <t>и статье "Содержание жилья" за период с 01.07.2024 по 31.12.2024г.</t>
  </si>
  <si>
    <t>01.01.2025г.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</si>
</sst>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/>
    <xf numFmtId="14" fontId="2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%20&#1085;&#1072;%20&#1089;&#1072;&#1081;&#1090;\&#1080;&#1085;&#1090;&#1077;&#1088;&#1085;&#1077;&#1090;\&#1048;&#1053;&#1058;&#1045;&#1056;&#1053;&#1045;&#1058;\&#1086;&#1090;&#1095;&#1077;&#1090;&#1099;%20&#1085;&#1072;%20&#1089;&#1072;&#1081;&#1090;\&#1053;&#1040;&#1064;%20&#1057;&#1040;&#1049;&#1058;\2014%20&#1075;&#1086;&#1076;\&#1054;&#1089;&#1090;&#1072;&#1090;&#1082;&#1080;%20&#1076;&#1077;&#1085;&#1077;&#1078;&#1085;&#1099;&#1093;%20&#1089;&#1088;&#1077;&#1076;&#1089;&#1090;&#1074;%20&#1079;&#1072;%202014%20&#1075;&#1086;&#1076;\&#1078;&#1091;&#1082;&#1086;&#1074;&#1089;&#1082;&#1086;&#1075;&#1086;%209\&#1054;&#1057;&#1058;&#1040;&#1058;&#1050;&#1048;%20&#1044;&#1045;&#1053;&#1045;&#1046;&#1053;&#1067;&#1061;%20&#1057;&#1056;&#1045;&#1044;&#1057;&#1058;&#1042;%20&#1053;&#1040;%201%20&#1054;&#1050;&#1058;&#1071;&#1041;&#1056;&#1071;%202014%20&#104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ок денежных средств"/>
      <sheetName val="XLR_NoRangeSheet"/>
    </sheetNames>
    <sheetDataSet>
      <sheetData sheetId="0"/>
      <sheetData sheetId="1">
        <row r="6">
          <cell r="B6" t="str">
            <v>на доме №9 по ул.ЖУКОВСКОГО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5"/>
  <sheetViews>
    <sheetView tabSelected="1" workbookViewId="0">
      <selection activeCell="O12" sqref="O12"/>
    </sheetView>
  </sheetViews>
  <sheetFormatPr defaultColWidth="9.140625" defaultRowHeight="11.25" x14ac:dyDescent="0.2"/>
  <cols>
    <col min="1" max="1" width="4.5703125" style="2" customWidth="1"/>
    <col min="2" max="2" width="34.7109375" style="2" customWidth="1"/>
    <col min="3" max="4" width="20.140625" style="2" customWidth="1"/>
    <col min="5" max="5" width="17.7109375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14.42578125" style="2" customWidth="1"/>
    <col min="10" max="10" width="17.7109375" style="2" customWidth="1"/>
    <col min="11" max="11" width="17.85546875" style="2" hidden="1" customWidth="1"/>
    <col min="12" max="12" width="12.7109375" style="2" customWidth="1"/>
    <col min="13" max="13" width="13.140625" style="2" hidden="1" customWidth="1"/>
    <col min="14" max="14" width="5.7109375" style="2" customWidth="1"/>
    <col min="15" max="16" width="8.28515625" style="2" customWidth="1"/>
    <col min="17" max="17" width="9.140625" style="2" customWidth="1"/>
    <col min="18" max="18" width="11.42578125" style="2" customWidth="1"/>
    <col min="19" max="19" width="10.5703125" style="2" customWidth="1"/>
    <col min="20" max="20" width="11.140625" style="2" customWidth="1"/>
    <col min="21" max="21" width="11.42578125" style="2" customWidth="1"/>
    <col min="22" max="22" width="11" style="2" customWidth="1"/>
    <col min="23" max="23" width="11.42578125" style="2" customWidth="1"/>
    <col min="24" max="24" width="20.85546875" style="2" customWidth="1"/>
    <col min="25" max="25" width="10.28515625" style="2" hidden="1" customWidth="1"/>
    <col min="26" max="26" width="10.7109375" style="2" hidden="1" customWidth="1"/>
    <col min="27" max="27" width="10.28515625" style="2" hidden="1" customWidth="1"/>
    <col min="28" max="28" width="9.42578125" style="2" hidden="1" customWidth="1"/>
    <col min="29" max="29" width="8.5703125" style="2" hidden="1" customWidth="1"/>
    <col min="30" max="30" width="9.42578125" style="2" hidden="1" customWidth="1"/>
    <col min="31" max="31" width="11.140625" style="2" customWidth="1"/>
    <col min="32" max="32" width="11.42578125" style="2" customWidth="1"/>
    <col min="33" max="33" width="11" style="2" customWidth="1"/>
    <col min="34" max="34" width="11.42578125" style="2" customWidth="1"/>
    <col min="35" max="35" width="11.140625" style="2" customWidth="1"/>
    <col min="36" max="36" width="11.42578125" style="2" customWidth="1"/>
    <col min="37" max="37" width="11" style="2" customWidth="1"/>
    <col min="38" max="38" width="11.42578125" style="2" customWidth="1"/>
    <col min="39" max="39" width="7" style="2" customWidth="1"/>
    <col min="40" max="41" width="14.7109375" style="2" customWidth="1"/>
    <col min="42" max="42" width="5.42578125" style="2" customWidth="1"/>
    <col min="43" max="43" width="5.85546875" style="2" customWidth="1"/>
    <col min="44" max="44" width="5.85546875" style="2" hidden="1" customWidth="1"/>
    <col min="45" max="46" width="7" style="2" customWidth="1"/>
    <col min="47" max="47" width="10.85546875" style="2" customWidth="1"/>
    <col min="48" max="48" width="9.28515625" style="2" customWidth="1"/>
    <col min="49" max="49" width="9.28515625" style="2" hidden="1" customWidth="1"/>
    <col min="50" max="16384" width="9.140625" style="2"/>
  </cols>
  <sheetData>
    <row r="1" spans="2:47" ht="18.75" x14ac:dyDescent="0.3">
      <c r="B1" s="1" t="s">
        <v>0</v>
      </c>
    </row>
    <row r="2" spans="2:47" ht="18.75" x14ac:dyDescent="0.3">
      <c r="B2" s="30" t="s">
        <v>20</v>
      </c>
      <c r="C2" s="30"/>
      <c r="D2" s="30"/>
      <c r="E2" s="30"/>
      <c r="M2" s="3">
        <f>XLRPARAMS_exportPath</f>
        <v>0</v>
      </c>
    </row>
    <row r="3" spans="2:47" ht="18.75" x14ac:dyDescent="0.3">
      <c r="B3" s="30" t="s">
        <v>21</v>
      </c>
      <c r="C3" s="30"/>
      <c r="D3" s="30"/>
      <c r="E3" s="30"/>
    </row>
    <row r="4" spans="2:47" ht="18.75" x14ac:dyDescent="0.3">
      <c r="B4" s="1" t="str">
        <f>XLRPARAMS_Title</f>
        <v>на доме №9 по ул.ЖУКОВСКОГО</v>
      </c>
    </row>
    <row r="5" spans="2:47" s="10" customFormat="1" ht="18.75" hidden="1" x14ac:dyDescent="0.3">
      <c r="B5" s="1"/>
      <c r="C5" s="4"/>
      <c r="D5" s="5"/>
      <c r="E5" s="5"/>
      <c r="F5" s="5"/>
      <c r="G5" s="4"/>
      <c r="H5" s="4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6"/>
      <c r="AN5" s="6"/>
      <c r="AO5" s="6"/>
      <c r="AP5" s="6"/>
      <c r="AQ5" s="6"/>
      <c r="AR5" s="6"/>
      <c r="AS5" s="6"/>
      <c r="AT5" s="6"/>
      <c r="AU5" s="6"/>
    </row>
    <row r="6" spans="2:47" s="10" customFormat="1" ht="18.75" x14ac:dyDescent="0.3">
      <c r="B6" s="1"/>
      <c r="C6" s="4"/>
      <c r="D6" s="5"/>
      <c r="E6" s="5"/>
      <c r="F6" s="5"/>
      <c r="G6" s="4"/>
      <c r="H6" s="4"/>
      <c r="I6" s="11" t="s">
        <v>1</v>
      </c>
      <c r="J6" s="12" t="s">
        <v>22</v>
      </c>
      <c r="L6" s="6"/>
      <c r="M6" s="7"/>
      <c r="N6" s="7"/>
      <c r="O6" s="7"/>
      <c r="P6" s="7"/>
      <c r="Q6" s="7"/>
      <c r="R6" s="7"/>
      <c r="S6" s="7"/>
      <c r="T6" s="8"/>
      <c r="U6" s="8"/>
      <c r="V6" s="8"/>
      <c r="W6" s="8"/>
      <c r="X6" s="8"/>
      <c r="Y6" s="9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6"/>
      <c r="AN6" s="6"/>
      <c r="AO6" s="6"/>
      <c r="AP6" s="6"/>
      <c r="AQ6" s="6"/>
      <c r="AR6" s="6"/>
      <c r="AS6" s="6"/>
      <c r="AT6" s="6"/>
      <c r="AU6" s="6"/>
    </row>
    <row r="7" spans="2:47" ht="51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3" t="s">
        <v>10</v>
      </c>
      <c r="L7" s="14"/>
    </row>
    <row r="8" spans="2:47" ht="24.95" customHeight="1" x14ac:dyDescent="0.2">
      <c r="B8" s="15" t="s">
        <v>11</v>
      </c>
      <c r="C8" s="16">
        <v>96138</v>
      </c>
      <c r="D8" s="16">
        <v>90759.18</v>
      </c>
      <c r="E8" s="31">
        <v>112474</v>
      </c>
      <c r="F8" s="16" t="b">
        <v>0</v>
      </c>
      <c r="G8" s="16">
        <v>251969.43</v>
      </c>
      <c r="H8" s="16">
        <v>0</v>
      </c>
      <c r="I8" s="16">
        <f>C8-D8</f>
        <v>5378.820000000007</v>
      </c>
      <c r="J8" s="31">
        <f>D8+D9-E8</f>
        <v>-1647.5200000000041</v>
      </c>
      <c r="K8" s="17">
        <v>-269661.18</v>
      </c>
      <c r="L8" s="14"/>
    </row>
    <row r="9" spans="2:47" ht="24.95" customHeight="1" x14ac:dyDescent="0.2">
      <c r="B9" s="15" t="s">
        <v>17</v>
      </c>
      <c r="C9" s="16">
        <v>20067.3</v>
      </c>
      <c r="D9" s="16">
        <v>20067.3</v>
      </c>
      <c r="E9" s="33"/>
      <c r="F9" s="16"/>
      <c r="G9" s="16"/>
      <c r="H9" s="16"/>
      <c r="I9" s="16">
        <f>C9-D9</f>
        <v>0</v>
      </c>
      <c r="J9" s="33"/>
      <c r="K9" s="17"/>
      <c r="L9" s="14"/>
    </row>
    <row r="10" spans="2:47" s="22" customFormat="1" ht="24.95" customHeight="1" x14ac:dyDescent="0.3">
      <c r="B10" s="19" t="s">
        <v>12</v>
      </c>
      <c r="C10" s="20">
        <f>C8+C9</f>
        <v>116205.3</v>
      </c>
      <c r="D10" s="20">
        <f>D8+D9</f>
        <v>110826.48</v>
      </c>
      <c r="E10" s="20">
        <f>E8</f>
        <v>112474</v>
      </c>
      <c r="F10" s="20">
        <f>SUM(F8:F8)</f>
        <v>0</v>
      </c>
      <c r="G10" s="20">
        <f>SUM(G8:G8)</f>
        <v>251969.43</v>
      </c>
      <c r="H10" s="20">
        <f>SUM(H8:H8)</f>
        <v>0</v>
      </c>
      <c r="I10" s="20">
        <f>I8+I9</f>
        <v>5378.820000000007</v>
      </c>
      <c r="J10" s="20">
        <f>D10-E10</f>
        <v>-1647.5200000000041</v>
      </c>
      <c r="K10" s="21">
        <v>-269661.18</v>
      </c>
    </row>
    <row r="11" spans="2:47" ht="12.75" x14ac:dyDescent="0.2">
      <c r="B11" s="23"/>
      <c r="C11" s="23"/>
      <c r="D11" s="23"/>
      <c r="E11" s="23"/>
      <c r="F11" s="23"/>
      <c r="G11" s="23"/>
      <c r="H11" s="23"/>
      <c r="I11" s="23"/>
      <c r="J11" s="23"/>
      <c r="K11" s="14"/>
    </row>
    <row r="12" spans="2:47" ht="51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13</v>
      </c>
      <c r="H12" s="13" t="s">
        <v>7</v>
      </c>
      <c r="I12" s="13" t="s">
        <v>8</v>
      </c>
      <c r="J12" s="13" t="s">
        <v>9</v>
      </c>
      <c r="K12" s="13" t="s">
        <v>10</v>
      </c>
      <c r="L12" s="14"/>
    </row>
    <row r="13" spans="2:47" ht="24.95" customHeight="1" x14ac:dyDescent="0.2">
      <c r="B13" s="15" t="s">
        <v>14</v>
      </c>
      <c r="C13" s="16">
        <v>96138</v>
      </c>
      <c r="D13" s="16">
        <v>90759.18</v>
      </c>
      <c r="E13" s="31">
        <v>154473.04999999999</v>
      </c>
      <c r="F13" s="16"/>
      <c r="G13" s="16"/>
      <c r="H13" s="16"/>
      <c r="I13" s="16">
        <f>C13-D13</f>
        <v>5378.820000000007</v>
      </c>
      <c r="J13" s="31">
        <f>D13+D14+D15+D16-E13</f>
        <v>243298.85000000003</v>
      </c>
      <c r="K13" s="17">
        <v>0</v>
      </c>
      <c r="L13" s="18"/>
    </row>
    <row r="14" spans="2:47" ht="24.95" customHeight="1" x14ac:dyDescent="0.2">
      <c r="B14" s="15" t="s">
        <v>19</v>
      </c>
      <c r="C14" s="16">
        <v>271844.65000000002</v>
      </c>
      <c r="D14" s="16">
        <v>271844.65000000002</v>
      </c>
      <c r="E14" s="32"/>
      <c r="F14" s="16"/>
      <c r="G14" s="16"/>
      <c r="H14" s="16"/>
      <c r="I14" s="16">
        <f>C14-D14</f>
        <v>0</v>
      </c>
      <c r="J14" s="32"/>
      <c r="K14" s="17"/>
      <c r="L14" s="18"/>
    </row>
    <row r="15" spans="2:47" ht="24.95" customHeight="1" x14ac:dyDescent="0.2">
      <c r="B15" s="29" t="s">
        <v>18</v>
      </c>
      <c r="C15" s="16">
        <v>16023</v>
      </c>
      <c r="D15" s="16">
        <v>15100.77</v>
      </c>
      <c r="E15" s="32"/>
      <c r="F15" s="16"/>
      <c r="G15" s="16"/>
      <c r="H15" s="16"/>
      <c r="I15" s="16">
        <f>C15-D15</f>
        <v>922.22999999999956</v>
      </c>
      <c r="J15" s="32"/>
      <c r="K15" s="17"/>
      <c r="L15" s="18"/>
    </row>
    <row r="16" spans="2:47" ht="24.95" customHeight="1" x14ac:dyDescent="0.2">
      <c r="B16" s="15" t="s">
        <v>17</v>
      </c>
      <c r="C16" s="16">
        <v>20067.3</v>
      </c>
      <c r="D16" s="16">
        <v>20067.3</v>
      </c>
      <c r="E16" s="33"/>
      <c r="F16" s="16"/>
      <c r="G16" s="16"/>
      <c r="H16" s="16"/>
      <c r="I16" s="16">
        <f>C16-D16</f>
        <v>0</v>
      </c>
      <c r="J16" s="33"/>
      <c r="K16" s="17"/>
      <c r="L16" s="18"/>
    </row>
    <row r="17" spans="2:11" s="22" customFormat="1" ht="24.95" customHeight="1" x14ac:dyDescent="0.3">
      <c r="B17" s="19" t="s">
        <v>15</v>
      </c>
      <c r="C17" s="20">
        <f>C13+C14+C15+C16</f>
        <v>404072.95</v>
      </c>
      <c r="D17" s="20">
        <f>D13+D14+D15+D16</f>
        <v>397771.9</v>
      </c>
      <c r="E17" s="20">
        <f>SUM(E13:E13)</f>
        <v>154473.04999999999</v>
      </c>
      <c r="F17" s="20">
        <f>SUM(F13:F13)</f>
        <v>0</v>
      </c>
      <c r="G17" s="20">
        <f>SUM(G13:G13)</f>
        <v>0</v>
      </c>
      <c r="H17" s="20">
        <f>SUM(H13:H13)</f>
        <v>0</v>
      </c>
      <c r="I17" s="20">
        <f>I13+I14+I15+I16</f>
        <v>6301.0500000000065</v>
      </c>
      <c r="J17" s="20">
        <f>D17-E17</f>
        <v>243298.85000000003</v>
      </c>
      <c r="K17" s="21">
        <v>-130492.09</v>
      </c>
    </row>
    <row r="18" spans="2:11" ht="18" customHeight="1" x14ac:dyDescent="0.2">
      <c r="B18" s="24"/>
      <c r="C18" s="24"/>
      <c r="D18" s="24"/>
      <c r="E18" s="24"/>
      <c r="F18" s="24"/>
      <c r="G18" s="24"/>
      <c r="H18" s="24"/>
      <c r="I18" s="24"/>
      <c r="J18" s="24"/>
    </row>
    <row r="19" spans="2:11" ht="6" customHeight="1" x14ac:dyDescent="0.2">
      <c r="B19" s="24"/>
      <c r="C19" s="24"/>
      <c r="D19" s="24"/>
      <c r="E19" s="24"/>
      <c r="F19" s="24"/>
      <c r="G19" s="24"/>
      <c r="H19" s="24"/>
      <c r="I19" s="24"/>
      <c r="J19" s="24"/>
    </row>
    <row r="20" spans="2:11" s="22" customFormat="1" ht="24.95" customHeight="1" x14ac:dyDescent="0.3">
      <c r="B20" s="19" t="s">
        <v>16</v>
      </c>
      <c r="C20" s="20">
        <f>C10+C17</f>
        <v>520278.25</v>
      </c>
      <c r="D20" s="20">
        <f>D10+D17</f>
        <v>508598.38</v>
      </c>
      <c r="E20" s="20">
        <f>E10+E17</f>
        <v>266947.05</v>
      </c>
      <c r="F20" s="20">
        <f>F17+F10</f>
        <v>0</v>
      </c>
      <c r="G20" s="20">
        <f>G17+G10</f>
        <v>251969.43</v>
      </c>
      <c r="H20" s="20">
        <f>H17+H10</f>
        <v>0</v>
      </c>
      <c r="I20" s="20">
        <f>I10+I17</f>
        <v>11679.870000000014</v>
      </c>
      <c r="J20" s="20">
        <f>J10+J17</f>
        <v>241651.33000000002</v>
      </c>
      <c r="K20" s="20">
        <f>K17+K10</f>
        <v>-400153.27</v>
      </c>
    </row>
    <row r="22" spans="2:11" ht="12.75" x14ac:dyDescent="0.2">
      <c r="B22" s="25"/>
    </row>
    <row r="23" spans="2:11" ht="15.75" x14ac:dyDescent="0.25">
      <c r="B23" s="27"/>
      <c r="C23" s="26"/>
      <c r="D23" s="26"/>
    </row>
    <row r="25" spans="2:11" x14ac:dyDescent="0.2">
      <c r="B25" s="28"/>
    </row>
  </sheetData>
  <mergeCells count="6">
    <mergeCell ref="B2:E2"/>
    <mergeCell ref="B3:E3"/>
    <mergeCell ref="E13:E16"/>
    <mergeCell ref="J13:J16"/>
    <mergeCell ref="J8:J9"/>
    <mergeCell ref="E8:E9"/>
  </mergeCells>
  <conditionalFormatting sqref="B13:B17 B8:B10">
    <cfRule type="expression" dxfId="0" priority="1" stopIfTrue="1">
      <formula>$F8=TRUE</formula>
    </cfRule>
  </conditionalFormatting>
  <pageMargins left="0.70866141732283472" right="0.70866141732283472" top="0.35433070866141736" bottom="0.35433070866141736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2025-02-10T08:31:01Z</dcterms:modified>
</cp:coreProperties>
</file>