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company" hidden="1">[1]XLR_NoRangeSheet!$D$6</definedName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J14" i="1" l="1"/>
  <c r="D15" i="1"/>
  <c r="C15" i="1"/>
  <c r="J7" i="1" l="1"/>
  <c r="D9" i="1"/>
  <c r="C9" i="1"/>
  <c r="I8" i="1"/>
  <c r="E15" i="1"/>
  <c r="I14" i="1"/>
  <c r="I15" i="1" s="1"/>
  <c r="I7" i="1"/>
  <c r="I9" i="1" l="1"/>
  <c r="J15" i="1"/>
  <c r="D18" i="1"/>
  <c r="C18" i="1"/>
  <c r="K15" i="1"/>
  <c r="K18" i="1" s="1"/>
  <c r="H15" i="1"/>
  <c r="G15" i="1"/>
  <c r="F15" i="1"/>
  <c r="H9" i="1"/>
  <c r="G9" i="1"/>
  <c r="F9" i="1"/>
  <c r="E9" i="1"/>
  <c r="J9" i="1" s="1"/>
  <c r="B4" i="1"/>
  <c r="M2" i="1"/>
  <c r="J18" i="1" l="1"/>
  <c r="E18" i="1"/>
  <c r="I18" i="1"/>
  <c r="F18" i="1"/>
  <c r="G18" i="1"/>
  <c r="H18" i="1"/>
</calcChain>
</file>

<file path=xl/sharedStrings.xml><?xml version="1.0" encoding="utf-8"?>
<sst xmlns="http://schemas.openxmlformats.org/spreadsheetml/2006/main" count="29" uniqueCount="21">
  <si>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</si>
  <si>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</si>
  <si>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</si>
  <si>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</si>
  <si>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</si>
  <si>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</si>
  <si>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</si>
  <si>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</si>
  <si>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</si>
  <si>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</si>
  <si>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</si>
  <si>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</si>
  <si>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</si>
  <si>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</si>
  <si>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</si>
  <si>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>Содержание жилья: итого</t>
  </si>
  <si>
    <t>ИТОГО</t>
  </si>
  <si>
    <t>по статье "Ремонт жилья"  за период с 01.11.2024 по 31.12.2024г.</t>
  </si>
  <si>
    <t>и статье "Содержание жилья"за период с 01.11.2024 по 31.12.2024г.</t>
  </si>
  <si>
    <t>Переходящий остаток</t>
  </si>
  <si>
    <t>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</si>
</sst>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14" fontId="2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72;&#1083;&#1077;&#1082;&#1089;&#1072;&#1085;&#1076;&#1088;&#1086;&#1074;&#1089;&#1082;&#1072;&#1103;%2065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 денежных средств"/>
      <sheetName val="XLR_NoRangeSheet"/>
    </sheetNames>
    <sheetDataSet>
      <sheetData sheetId="0"/>
      <sheetData sheetId="1">
        <row r="6">
          <cell r="B6" t="str">
            <v>на доме №65 по ул.АЛЕКСАНДРОВСКАЯ</v>
          </cell>
          <cell r="D6" t="str">
            <v>Управляющая компания ООО "УК "Жилищный комплекс" с 01.01.2013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2"/>
  <sheetViews>
    <sheetView tabSelected="1" workbookViewId="0">
      <selection activeCell="O13" sqref="O13"/>
    </sheetView>
  </sheetViews>
  <sheetFormatPr defaultRowHeight="11.25" x14ac:dyDescent="0.2"/>
  <cols>
    <col min="1" max="1" width="1.42578125" style="2" customWidth="1"/>
    <col min="2" max="2" width="41.28515625" style="2" customWidth="1"/>
    <col min="3" max="3" width="17.28515625" style="2" customWidth="1"/>
    <col min="4" max="4" width="18" style="2" customWidth="1"/>
    <col min="5" max="5" width="16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5.28515625" style="2" customWidth="1"/>
    <col min="10" max="10" width="19.28515625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2:47" ht="18.75" x14ac:dyDescent="0.3">
      <c r="B1" s="1" t="s">
        <v>0</v>
      </c>
    </row>
    <row r="2" spans="2:47" ht="18.75" x14ac:dyDescent="0.3">
      <c r="B2" s="31" t="s">
        <v>17</v>
      </c>
      <c r="C2" s="31"/>
      <c r="D2" s="31"/>
      <c r="E2" s="31"/>
      <c r="F2" s="31"/>
      <c r="G2" s="31"/>
      <c r="H2" s="31"/>
      <c r="I2" s="31"/>
      <c r="M2" s="3">
        <f>XLRPARAMS_exportPath</f>
        <v>0</v>
      </c>
    </row>
    <row r="3" spans="2:47" ht="18.75" x14ac:dyDescent="0.3">
      <c r="B3" s="31" t="s">
        <v>18</v>
      </c>
      <c r="C3" s="31"/>
      <c r="D3" s="31"/>
      <c r="E3" s="31"/>
      <c r="F3" s="31"/>
      <c r="G3" s="31"/>
      <c r="H3" s="31"/>
      <c r="I3" s="31"/>
    </row>
    <row r="4" spans="2:47" ht="18.75" x14ac:dyDescent="0.3">
      <c r="B4" s="1" t="str">
        <f>XLRPARAMS_Title</f>
        <v>на доме №65 по ул.АЛЕКСАНДРОВСКАЯ</v>
      </c>
    </row>
    <row r="5" spans="2:47" s="10" customFormat="1" ht="18.75" x14ac:dyDescent="0.3">
      <c r="B5" s="1"/>
      <c r="C5" s="4"/>
      <c r="D5" s="5"/>
      <c r="E5" s="5"/>
      <c r="F5" s="5"/>
      <c r="G5" s="4"/>
      <c r="H5" s="4"/>
      <c r="I5" s="11" t="s">
        <v>1</v>
      </c>
      <c r="J5" s="12" t="s">
        <v>20</v>
      </c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ht="38.25" x14ac:dyDescent="0.2">
      <c r="B6" s="13"/>
      <c r="C6" s="13" t="s">
        <v>2</v>
      </c>
      <c r="D6" s="13" t="s">
        <v>3</v>
      </c>
      <c r="E6" s="13" t="s">
        <v>4</v>
      </c>
      <c r="F6" s="13" t="s">
        <v>5</v>
      </c>
      <c r="G6" s="13" t="s">
        <v>6</v>
      </c>
      <c r="H6" s="13" t="s">
        <v>7</v>
      </c>
      <c r="I6" s="13" t="s">
        <v>8</v>
      </c>
      <c r="J6" s="13" t="s">
        <v>9</v>
      </c>
      <c r="K6" s="13" t="s">
        <v>10</v>
      </c>
      <c r="L6" s="14"/>
    </row>
    <row r="7" spans="2:47" ht="24.95" customHeight="1" x14ac:dyDescent="0.2">
      <c r="B7" s="28" t="s">
        <v>11</v>
      </c>
      <c r="C7" s="29">
        <v>77171.98</v>
      </c>
      <c r="D7" s="29">
        <v>78264.62</v>
      </c>
      <c r="E7" s="32">
        <v>12701</v>
      </c>
      <c r="F7" s="29" t="b">
        <v>0</v>
      </c>
      <c r="G7" s="29">
        <v>366345.63</v>
      </c>
      <c r="H7" s="29">
        <v>0</v>
      </c>
      <c r="I7" s="29">
        <f>C7-D7</f>
        <v>-1092.6399999999994</v>
      </c>
      <c r="J7" s="32">
        <f>D7+D8-E7</f>
        <v>399053.76</v>
      </c>
      <c r="K7" s="15">
        <v>-702540</v>
      </c>
      <c r="L7" s="14"/>
    </row>
    <row r="8" spans="2:47" ht="24.95" customHeight="1" x14ac:dyDescent="0.2">
      <c r="B8" s="28" t="s">
        <v>19</v>
      </c>
      <c r="C8" s="29">
        <v>333490.14</v>
      </c>
      <c r="D8" s="29">
        <v>333490.14</v>
      </c>
      <c r="E8" s="33"/>
      <c r="F8" s="29" t="b">
        <v>0</v>
      </c>
      <c r="G8" s="29"/>
      <c r="H8" s="29"/>
      <c r="I8" s="29">
        <f>C8-D8</f>
        <v>0</v>
      </c>
      <c r="J8" s="33"/>
      <c r="K8" s="15"/>
      <c r="L8" s="16"/>
    </row>
    <row r="9" spans="2:47" s="20" customFormat="1" ht="24.95" customHeight="1" x14ac:dyDescent="0.3">
      <c r="B9" s="17" t="s">
        <v>12</v>
      </c>
      <c r="C9" s="18">
        <f>C7+C8</f>
        <v>410662.12</v>
      </c>
      <c r="D9" s="18">
        <f>D7+D8</f>
        <v>411754.76</v>
      </c>
      <c r="E9" s="18">
        <f>SUM(E7:E8)</f>
        <v>12701</v>
      </c>
      <c r="F9" s="18">
        <f>SUM(F7:F8)</f>
        <v>0</v>
      </c>
      <c r="G9" s="18">
        <f>SUM(G7:G8)</f>
        <v>366345.63</v>
      </c>
      <c r="H9" s="18">
        <f>SUM(H7:H8)</f>
        <v>0</v>
      </c>
      <c r="I9" s="18">
        <f>I7+I8</f>
        <v>-1092.6399999999994</v>
      </c>
      <c r="J9" s="18">
        <f>D9-E9</f>
        <v>399053.76</v>
      </c>
      <c r="K9" s="19">
        <v>-702540</v>
      </c>
    </row>
    <row r="10" spans="2:47" s="20" customFormat="1" ht="18.75" x14ac:dyDescent="0.3">
      <c r="B10" s="21"/>
      <c r="C10" s="22"/>
      <c r="D10" s="22"/>
      <c r="E10" s="22"/>
      <c r="F10" s="22"/>
      <c r="G10" s="22"/>
      <c r="H10" s="22"/>
      <c r="I10" s="22"/>
      <c r="J10" s="22"/>
      <c r="K10" s="23"/>
    </row>
    <row r="11" spans="2:47" s="20" customFormat="1" ht="15.75" customHeight="1" x14ac:dyDescent="0.3">
      <c r="B11" s="21"/>
      <c r="C11" s="22"/>
      <c r="D11" s="22"/>
      <c r="E11" s="22"/>
      <c r="F11" s="22"/>
      <c r="G11" s="22"/>
      <c r="H11" s="22"/>
      <c r="I11" s="22"/>
      <c r="J11" s="22"/>
      <c r="K11" s="23"/>
    </row>
    <row r="12" spans="2:47" ht="12.75" hidden="1" x14ac:dyDescent="0.2">
      <c r="B12" s="24"/>
      <c r="C12" s="24"/>
      <c r="D12" s="24"/>
      <c r="E12" s="24"/>
      <c r="F12" s="24"/>
      <c r="G12" s="24"/>
      <c r="H12" s="24"/>
      <c r="I12" s="24"/>
      <c r="J12" s="24"/>
      <c r="K12" s="14"/>
    </row>
    <row r="13" spans="2:47" ht="38.25" x14ac:dyDescent="0.2">
      <c r="B13" s="13"/>
      <c r="C13" s="13" t="s">
        <v>2</v>
      </c>
      <c r="D13" s="13" t="s">
        <v>3</v>
      </c>
      <c r="E13" s="13" t="s">
        <v>4</v>
      </c>
      <c r="F13" s="13" t="s">
        <v>5</v>
      </c>
      <c r="G13" s="13" t="s">
        <v>13</v>
      </c>
      <c r="H13" s="13" t="s">
        <v>7</v>
      </c>
      <c r="I13" s="13" t="s">
        <v>8</v>
      </c>
      <c r="J13" s="13" t="s">
        <v>9</v>
      </c>
      <c r="K13" s="13" t="s">
        <v>10</v>
      </c>
      <c r="L13" s="14"/>
    </row>
    <row r="14" spans="2:47" ht="24.95" customHeight="1" x14ac:dyDescent="0.2">
      <c r="B14" s="28" t="s">
        <v>14</v>
      </c>
      <c r="C14" s="29">
        <v>77171.98</v>
      </c>
      <c r="D14" s="29">
        <v>78264.62</v>
      </c>
      <c r="E14" s="30">
        <v>103493.26</v>
      </c>
      <c r="F14" s="29"/>
      <c r="G14" s="29"/>
      <c r="H14" s="29"/>
      <c r="I14" s="29">
        <f>C14-D14</f>
        <v>-1092.6399999999994</v>
      </c>
      <c r="J14" s="30">
        <f>D14-E14</f>
        <v>-25228.639999999999</v>
      </c>
      <c r="K14" s="15">
        <v>0</v>
      </c>
      <c r="L14" s="16"/>
    </row>
    <row r="15" spans="2:47" s="20" customFormat="1" ht="24.95" customHeight="1" x14ac:dyDescent="0.3">
      <c r="B15" s="17" t="s">
        <v>15</v>
      </c>
      <c r="C15" s="18">
        <f>C14</f>
        <v>77171.98</v>
      </c>
      <c r="D15" s="18">
        <f>D14</f>
        <v>78264.62</v>
      </c>
      <c r="E15" s="18">
        <f>E14</f>
        <v>103493.26</v>
      </c>
      <c r="F15" s="18">
        <f>SUM(F14:F14)</f>
        <v>0</v>
      </c>
      <c r="G15" s="18">
        <f>SUM(G14:G14)</f>
        <v>0</v>
      </c>
      <c r="H15" s="18">
        <f>SUM(H14:H14)</f>
        <v>0</v>
      </c>
      <c r="I15" s="18">
        <f>I14</f>
        <v>-1092.6399999999994</v>
      </c>
      <c r="J15" s="18">
        <f>D15-E15</f>
        <v>-25228.639999999999</v>
      </c>
      <c r="K15" s="18">
        <f>SUM(K14:K14)</f>
        <v>0</v>
      </c>
    </row>
    <row r="16" spans="2:47" x14ac:dyDescent="0.2">
      <c r="B16" s="25"/>
      <c r="C16" s="25"/>
      <c r="D16" s="25"/>
      <c r="E16" s="25"/>
      <c r="F16" s="25"/>
      <c r="G16" s="25"/>
      <c r="H16" s="25"/>
      <c r="I16" s="25"/>
      <c r="J16" s="25"/>
    </row>
    <row r="17" spans="2:11" ht="1.5" customHeight="1" x14ac:dyDescent="0.2">
      <c r="B17" s="25"/>
      <c r="C17" s="25"/>
      <c r="D17" s="25"/>
      <c r="E17" s="25"/>
      <c r="F17" s="25"/>
      <c r="G17" s="25"/>
      <c r="H17" s="25"/>
      <c r="I17" s="25"/>
      <c r="J17" s="25"/>
    </row>
    <row r="18" spans="2:11" s="20" customFormat="1" ht="18.75" x14ac:dyDescent="0.3">
      <c r="B18" s="17" t="s">
        <v>16</v>
      </c>
      <c r="C18" s="18">
        <f>C9+C15</f>
        <v>487834.1</v>
      </c>
      <c r="D18" s="18">
        <f>D9+D15</f>
        <v>490019.38</v>
      </c>
      <c r="E18" s="18">
        <f>E9+E15</f>
        <v>116194.26</v>
      </c>
      <c r="F18" s="18">
        <f>F15+F9</f>
        <v>0</v>
      </c>
      <c r="G18" s="18">
        <f>G15+G9</f>
        <v>366345.63</v>
      </c>
      <c r="H18" s="18">
        <f>H15+H9</f>
        <v>0</v>
      </c>
      <c r="I18" s="18">
        <f>I9+I15</f>
        <v>-2185.2799999999988</v>
      </c>
      <c r="J18" s="18">
        <f>J9+J15</f>
        <v>373825.12</v>
      </c>
      <c r="K18" s="18">
        <f>K15+K9</f>
        <v>-702540</v>
      </c>
    </row>
    <row r="20" spans="2:11" ht="18.75" x14ac:dyDescent="0.3">
      <c r="B20" s="20"/>
      <c r="C20" s="26"/>
      <c r="D20" s="26"/>
    </row>
    <row r="22" spans="2:11" x14ac:dyDescent="0.2">
      <c r="B22" s="27"/>
    </row>
  </sheetData>
  <mergeCells count="4">
    <mergeCell ref="B2:I2"/>
    <mergeCell ref="B3:I3"/>
    <mergeCell ref="E7:E8"/>
    <mergeCell ref="J7:J8"/>
  </mergeCells>
  <conditionalFormatting sqref="B7:B11 B14:B15">
    <cfRule type="expression" dxfId="0" priority="2" stopIfTrue="1">
      <formula>$F7=TRUE</formula>
    </cfRule>
  </conditionalFormatting>
  <pageMargins left="0.31496062992125984" right="0.31496062992125984" top="0" bottom="0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2025-02-13T06:50:18Z</dcterms:modified>
</cp:coreProperties>
</file>